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bsrvinffl010\個別グループ\指導監査（保育）\R8\02_監査資料\"/>
    </mc:Choice>
  </mc:AlternateContent>
  <xr:revisionPtr revIDLastSave="0" documentId="13_ncr:1_{6475148A-1992-4D29-A8C7-0906281A7FDD}" xr6:coauthVersionLast="47" xr6:coauthVersionMax="47" xr10:uidLastSave="{00000000-0000-0000-0000-000000000000}"/>
  <bookViews>
    <workbookView xWindow="-120" yWindow="-120" windowWidth="29040" windowHeight="15720" tabRatio="699" xr2:uid="{00000000-000D-0000-FFFF-FFFF00000000}"/>
  </bookViews>
  <sheets>
    <sheet name="表紙" sheetId="1" r:id="rId1"/>
    <sheet name="記入上注意点" sheetId="55" r:id="rId2"/>
    <sheet name="目次" sheetId="80" r:id="rId3"/>
    <sheet name="添付書類一覧" sheetId="68" r:id="rId4"/>
    <sheet name="1～８" sheetId="79" r:id="rId5"/>
    <sheet name="９保育室等の状況" sheetId="75" r:id="rId6"/>
    <sheet name="１０（小規模以外の平日）" sheetId="81" r:id="rId7"/>
    <sheet name="１１（小規模の平日） " sheetId="82" r:id="rId8"/>
    <sheet name="１２（小規模以外の土曜日）" sheetId="83" r:id="rId9"/>
    <sheet name="１３（小規模の土曜日） " sheetId="84" r:id="rId10"/>
    <sheet name="時間帯別保育士配置表記載例" sheetId="85" r:id="rId11"/>
    <sheet name="保育士の配置" sheetId="66" r:id="rId12"/>
    <sheet name="保育士数簡易算出方法" sheetId="67" r:id="rId13"/>
  </sheets>
  <definedNames>
    <definedName name="_xlnm._FilterDatabase" localSheetId="1" hidden="1">記入上注意点!#REF!</definedName>
    <definedName name="_xlnm._FilterDatabase" localSheetId="3" hidden="1">添付書類一覧!#REF!</definedName>
    <definedName name="_xlnm._FilterDatabase" localSheetId="2" hidden="1">目次!$A$1:$L$30</definedName>
    <definedName name="_xlnm.Print_Area" localSheetId="4">'1～８'!$B$1:$AK$475</definedName>
    <definedName name="_xlnm.Print_Area" localSheetId="6">'１０（小規模以外の平日）'!$A$1:$BJ$86</definedName>
    <definedName name="_xlnm.Print_Area" localSheetId="7">'１１（小規模の平日） '!$A$1:$BJ$86</definedName>
    <definedName name="_xlnm.Print_Area" localSheetId="8">'１２（小規模以外の土曜日）'!$A$1:$BJ$86</definedName>
    <definedName name="_xlnm.Print_Area" localSheetId="9">'１３（小規模の土曜日） '!$A$1:$BJ$86</definedName>
    <definedName name="_xlnm.Print_Area" localSheetId="5">'９保育室等の状況'!$A$1:$AE$45</definedName>
    <definedName name="_xlnm.Print_Area" localSheetId="1">記入上注意点!$A$1:$AJ$16</definedName>
    <definedName name="_xlnm.Print_Area" localSheetId="10">時間帯別保育士配置表記載例!$A$1:$BK$86</definedName>
    <definedName name="_xlnm.Print_Area" localSheetId="3">添付書類一覧!$A$1:$M$43</definedName>
    <definedName name="_xlnm.Print_Area" localSheetId="11">保育士の配置!$A$1:$AK$53</definedName>
    <definedName name="_xlnm.Print_Area" localSheetId="12">保育士数簡易算出方法!$A$1:$AI$83</definedName>
    <definedName name="_xlnm.Print_Area" localSheetId="2">目次!$A$1:$L$47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H75" i="85" l="1"/>
  <c r="BF75" i="85"/>
  <c r="BD75" i="85"/>
  <c r="BB75" i="85"/>
  <c r="AZ75" i="85"/>
  <c r="AX75" i="85"/>
  <c r="AV75" i="85"/>
  <c r="AT75" i="85"/>
  <c r="AR75" i="85"/>
  <c r="AP75" i="85"/>
  <c r="AN75" i="85"/>
  <c r="AL75" i="85"/>
  <c r="AJ75" i="85"/>
  <c r="AH75" i="85"/>
  <c r="AF75" i="85"/>
  <c r="AD75" i="85"/>
  <c r="AB75" i="85"/>
  <c r="Z75" i="85"/>
  <c r="X75" i="85"/>
  <c r="V75" i="85"/>
  <c r="T75" i="85"/>
  <c r="R75" i="85"/>
  <c r="P75" i="85"/>
  <c r="N75" i="85"/>
  <c r="L75" i="85"/>
  <c r="J75" i="85"/>
  <c r="H75" i="85"/>
  <c r="F75" i="85"/>
  <c r="BL72" i="85"/>
  <c r="BL69" i="85"/>
  <c r="BL66" i="85"/>
  <c r="BL63" i="85"/>
  <c r="BL60" i="85"/>
  <c r="BL57" i="85"/>
  <c r="BL54" i="85"/>
  <c r="BL51" i="85"/>
  <c r="BL48" i="85"/>
  <c r="BL45" i="85"/>
  <c r="BL42" i="85"/>
  <c r="BL39" i="85"/>
  <c r="BL36" i="85"/>
  <c r="BL33" i="85"/>
  <c r="BL30" i="85"/>
  <c r="BL27" i="85"/>
  <c r="BL24" i="85"/>
  <c r="BL21" i="85"/>
  <c r="BL18" i="85"/>
  <c r="BL15" i="85"/>
  <c r="AX11" i="85"/>
  <c r="AX77" i="85" s="1"/>
  <c r="AP11" i="85"/>
  <c r="AP77" i="85" s="1"/>
  <c r="AH11" i="85"/>
  <c r="AH77" i="85" s="1"/>
  <c r="Z11" i="85"/>
  <c r="Z77" i="85" s="1"/>
  <c r="R11" i="85"/>
  <c r="R77" i="85" s="1"/>
  <c r="J11" i="85"/>
  <c r="J77" i="85" s="1"/>
  <c r="BF10" i="85"/>
  <c r="BF76" i="85" s="1"/>
  <c r="AX10" i="85"/>
  <c r="AX76" i="85" s="1"/>
  <c r="AP10" i="85"/>
  <c r="AP76" i="85" s="1"/>
  <c r="AH10" i="85"/>
  <c r="AH76" i="85" s="1"/>
  <c r="Z10" i="85"/>
  <c r="Z76" i="85" s="1"/>
  <c r="R10" i="85"/>
  <c r="R76" i="85" s="1"/>
  <c r="J10" i="85"/>
  <c r="J76" i="85" s="1"/>
  <c r="BH9" i="85"/>
  <c r="BH11" i="85" s="1"/>
  <c r="BH77" i="85" s="1"/>
  <c r="BF9" i="85"/>
  <c r="BF11" i="85" s="1"/>
  <c r="BF77" i="85" s="1"/>
  <c r="BD9" i="85"/>
  <c r="BD11" i="85" s="1"/>
  <c r="BD77" i="85" s="1"/>
  <c r="BB9" i="85"/>
  <c r="BB11" i="85" s="1"/>
  <c r="BB77" i="85" s="1"/>
  <c r="AZ9" i="85"/>
  <c r="AZ11" i="85" s="1"/>
  <c r="AZ77" i="85" s="1"/>
  <c r="AX9" i="85"/>
  <c r="AV9" i="85"/>
  <c r="AV11" i="85" s="1"/>
  <c r="AV77" i="85" s="1"/>
  <c r="AT9" i="85"/>
  <c r="AT11" i="85" s="1"/>
  <c r="AT77" i="85" s="1"/>
  <c r="AR9" i="85"/>
  <c r="AR11" i="85" s="1"/>
  <c r="AR77" i="85" s="1"/>
  <c r="AP9" i="85"/>
  <c r="AN9" i="85"/>
  <c r="AN11" i="85" s="1"/>
  <c r="AN77" i="85" s="1"/>
  <c r="AL9" i="85"/>
  <c r="AL11" i="85" s="1"/>
  <c r="AL77" i="85" s="1"/>
  <c r="AJ9" i="85"/>
  <c r="AJ11" i="85" s="1"/>
  <c r="AJ77" i="85" s="1"/>
  <c r="AH9" i="85"/>
  <c r="AF9" i="85"/>
  <c r="AF11" i="85" s="1"/>
  <c r="AF77" i="85" s="1"/>
  <c r="AD9" i="85"/>
  <c r="AD11" i="85" s="1"/>
  <c r="AD77" i="85" s="1"/>
  <c r="AB9" i="85"/>
  <c r="AB11" i="85" s="1"/>
  <c r="AB77" i="85" s="1"/>
  <c r="Z9" i="85"/>
  <c r="X9" i="85"/>
  <c r="X11" i="85" s="1"/>
  <c r="X77" i="85" s="1"/>
  <c r="V9" i="85"/>
  <c r="V11" i="85" s="1"/>
  <c r="V77" i="85" s="1"/>
  <c r="T9" i="85"/>
  <c r="T11" i="85" s="1"/>
  <c r="T77" i="85" s="1"/>
  <c r="R9" i="85"/>
  <c r="P9" i="85"/>
  <c r="P11" i="85" s="1"/>
  <c r="P77" i="85" s="1"/>
  <c r="N9" i="85"/>
  <c r="N11" i="85" s="1"/>
  <c r="N77" i="85" s="1"/>
  <c r="L9" i="85"/>
  <c r="L11" i="85" s="1"/>
  <c r="L77" i="85" s="1"/>
  <c r="J9" i="85"/>
  <c r="H9" i="85"/>
  <c r="H11" i="85" s="1"/>
  <c r="H77" i="85" s="1"/>
  <c r="F9" i="85"/>
  <c r="F11" i="85" s="1"/>
  <c r="F77" i="85" s="1"/>
  <c r="F10" i="85" l="1"/>
  <c r="F76" i="85" s="1"/>
  <c r="N10" i="85"/>
  <c r="N76" i="85" s="1"/>
  <c r="V10" i="85"/>
  <c r="V76" i="85" s="1"/>
  <c r="AD10" i="85"/>
  <c r="AD76" i="85" s="1"/>
  <c r="AL10" i="85"/>
  <c r="AL76" i="85" s="1"/>
  <c r="AT10" i="85"/>
  <c r="AT76" i="85" s="1"/>
  <c r="BB10" i="85"/>
  <c r="BB76" i="85" s="1"/>
  <c r="H10" i="85"/>
  <c r="H76" i="85" s="1"/>
  <c r="L10" i="85"/>
  <c r="L76" i="85" s="1"/>
  <c r="P10" i="85"/>
  <c r="P76" i="85" s="1"/>
  <c r="T10" i="85"/>
  <c r="T76" i="85" s="1"/>
  <c r="X10" i="85"/>
  <c r="X76" i="85" s="1"/>
  <c r="AB10" i="85"/>
  <c r="AB76" i="85" s="1"/>
  <c r="AF10" i="85"/>
  <c r="AF76" i="85" s="1"/>
  <c r="AJ10" i="85"/>
  <c r="AJ76" i="85" s="1"/>
  <c r="AN10" i="85"/>
  <c r="AN76" i="85" s="1"/>
  <c r="AR10" i="85"/>
  <c r="AR76" i="85" s="1"/>
  <c r="AV10" i="85"/>
  <c r="AV76" i="85" s="1"/>
  <c r="AZ10" i="85"/>
  <c r="AZ76" i="85" s="1"/>
  <c r="BD10" i="85"/>
  <c r="BD76" i="85" s="1"/>
  <c r="BH10" i="85"/>
  <c r="BH76" i="85" s="1"/>
  <c r="Q143" i="79" l="1"/>
  <c r="U143" i="79"/>
  <c r="U145" i="79" s="1"/>
  <c r="AH145" i="79"/>
  <c r="AF135" i="79"/>
  <c r="AI136" i="79"/>
  <c r="Q136" i="79"/>
  <c r="Q135" i="79"/>
  <c r="F11" i="83"/>
  <c r="F77" i="83" s="1"/>
  <c r="F11" i="84"/>
  <c r="H75" i="84"/>
  <c r="J75" i="84"/>
  <c r="L75" i="84"/>
  <c r="N75" i="84"/>
  <c r="P75" i="84"/>
  <c r="R75" i="84"/>
  <c r="T75" i="84"/>
  <c r="V75" i="84"/>
  <c r="X75" i="84"/>
  <c r="Z75" i="84"/>
  <c r="AB75" i="84"/>
  <c r="AD75" i="84"/>
  <c r="AF75" i="84"/>
  <c r="AH75" i="84"/>
  <c r="AJ75" i="84"/>
  <c r="AL75" i="84"/>
  <c r="AN75" i="84"/>
  <c r="AP75" i="84"/>
  <c r="AR75" i="84"/>
  <c r="AT75" i="84"/>
  <c r="AV75" i="84"/>
  <c r="AX75" i="84"/>
  <c r="AZ75" i="84"/>
  <c r="BB75" i="84"/>
  <c r="BD75" i="84"/>
  <c r="BF75" i="84"/>
  <c r="BH75" i="84"/>
  <c r="F75" i="84"/>
  <c r="BH11" i="84"/>
  <c r="J11" i="84"/>
  <c r="N11" i="84"/>
  <c r="R11" i="84"/>
  <c r="V11" i="84"/>
  <c r="Z11" i="84"/>
  <c r="AD11" i="84"/>
  <c r="AH11" i="84"/>
  <c r="AL11" i="84"/>
  <c r="AP11" i="84"/>
  <c r="AT11" i="84"/>
  <c r="AX11" i="84"/>
  <c r="BB11" i="84"/>
  <c r="BF11" i="84"/>
  <c r="F10" i="84"/>
  <c r="F9" i="84"/>
  <c r="H9" i="84"/>
  <c r="H11" i="84" s="1"/>
  <c r="J9" i="84"/>
  <c r="J10" i="84" s="1"/>
  <c r="L9" i="84"/>
  <c r="L11" i="84" s="1"/>
  <c r="N9" i="84"/>
  <c r="N10" i="84" s="1"/>
  <c r="P9" i="84"/>
  <c r="P11" i="84" s="1"/>
  <c r="R9" i="84"/>
  <c r="R10" i="84" s="1"/>
  <c r="T9" i="84"/>
  <c r="T11" i="84" s="1"/>
  <c r="V9" i="84"/>
  <c r="V10" i="84" s="1"/>
  <c r="X9" i="84"/>
  <c r="X11" i="84" s="1"/>
  <c r="Z9" i="84"/>
  <c r="Z10" i="84" s="1"/>
  <c r="AB9" i="84"/>
  <c r="AB11" i="84" s="1"/>
  <c r="AD9" i="84"/>
  <c r="AD10" i="84" s="1"/>
  <c r="AF9" i="84"/>
  <c r="AF11" i="84" s="1"/>
  <c r="AH9" i="84"/>
  <c r="AH10" i="84" s="1"/>
  <c r="AJ9" i="84"/>
  <c r="AJ11" i="84" s="1"/>
  <c r="AL9" i="84"/>
  <c r="AL10" i="84" s="1"/>
  <c r="AN9" i="84"/>
  <c r="AN11" i="84" s="1"/>
  <c r="AP9" i="84"/>
  <c r="AP10" i="84" s="1"/>
  <c r="AR9" i="84"/>
  <c r="AR11" i="84" s="1"/>
  <c r="AT9" i="84"/>
  <c r="AT10" i="84" s="1"/>
  <c r="AV9" i="84"/>
  <c r="AV11" i="84" s="1"/>
  <c r="AX9" i="84"/>
  <c r="AX10" i="84" s="1"/>
  <c r="AZ9" i="84"/>
  <c r="AZ11" i="84" s="1"/>
  <c r="BB9" i="84"/>
  <c r="BB10" i="84" s="1"/>
  <c r="BD9" i="84"/>
  <c r="BD11" i="84" s="1"/>
  <c r="BF9" i="84"/>
  <c r="BF10" i="84" s="1"/>
  <c r="BH9" i="84"/>
  <c r="H75" i="83"/>
  <c r="J75" i="83"/>
  <c r="L75" i="83"/>
  <c r="N75" i="83"/>
  <c r="P75" i="83"/>
  <c r="R75" i="83"/>
  <c r="T75" i="83"/>
  <c r="V75" i="83"/>
  <c r="X75" i="83"/>
  <c r="Z75" i="83"/>
  <c r="AB75" i="83"/>
  <c r="AD75" i="83"/>
  <c r="AF75" i="83"/>
  <c r="AH75" i="83"/>
  <c r="AJ75" i="83"/>
  <c r="AL75" i="83"/>
  <c r="AN75" i="83"/>
  <c r="AP75" i="83"/>
  <c r="AR75" i="83"/>
  <c r="AT75" i="83"/>
  <c r="AV75" i="83"/>
  <c r="AX75" i="83"/>
  <c r="AZ75" i="83"/>
  <c r="BB75" i="83"/>
  <c r="BD75" i="83"/>
  <c r="BF75" i="83"/>
  <c r="BH75" i="83"/>
  <c r="F75" i="83"/>
  <c r="BH11" i="83"/>
  <c r="BH10" i="83"/>
  <c r="F10" i="83"/>
  <c r="F9" i="83"/>
  <c r="N11" i="83"/>
  <c r="R11" i="83"/>
  <c r="V11" i="83"/>
  <c r="Z11" i="83"/>
  <c r="AD11" i="83"/>
  <c r="AH11" i="83"/>
  <c r="AL11" i="83"/>
  <c r="AP11" i="83"/>
  <c r="AT11" i="83"/>
  <c r="AX11" i="83"/>
  <c r="BB11" i="83"/>
  <c r="BF11" i="83"/>
  <c r="BH9" i="83"/>
  <c r="H9" i="83"/>
  <c r="H11" i="83" s="1"/>
  <c r="J9" i="83"/>
  <c r="J10" i="83" s="1"/>
  <c r="L9" i="83"/>
  <c r="L11" i="83" s="1"/>
  <c r="N9" i="83"/>
  <c r="N10" i="83" s="1"/>
  <c r="P9" i="83"/>
  <c r="P11" i="83" s="1"/>
  <c r="R9" i="83"/>
  <c r="R10" i="83" s="1"/>
  <c r="T9" i="83"/>
  <c r="T11" i="83" s="1"/>
  <c r="V9" i="83"/>
  <c r="V10" i="83" s="1"/>
  <c r="X9" i="83"/>
  <c r="X11" i="83" s="1"/>
  <c r="Z9" i="83"/>
  <c r="Z10" i="83" s="1"/>
  <c r="AB9" i="83"/>
  <c r="AB11" i="83" s="1"/>
  <c r="AD9" i="83"/>
  <c r="AD10" i="83" s="1"/>
  <c r="AF9" i="83"/>
  <c r="AF11" i="83" s="1"/>
  <c r="AH9" i="83"/>
  <c r="AH10" i="83" s="1"/>
  <c r="AJ9" i="83"/>
  <c r="AJ11" i="83" s="1"/>
  <c r="AL9" i="83"/>
  <c r="AL10" i="83" s="1"/>
  <c r="AN9" i="83"/>
  <c r="AN11" i="83" s="1"/>
  <c r="AP9" i="83"/>
  <c r="AP10" i="83" s="1"/>
  <c r="AR9" i="83"/>
  <c r="AR11" i="83" s="1"/>
  <c r="AT9" i="83"/>
  <c r="AT10" i="83" s="1"/>
  <c r="AV9" i="83"/>
  <c r="AV11" i="83" s="1"/>
  <c r="AX9" i="83"/>
  <c r="AX10" i="83" s="1"/>
  <c r="AZ9" i="83"/>
  <c r="AZ11" i="83" s="1"/>
  <c r="BB9" i="83"/>
  <c r="BB10" i="83" s="1"/>
  <c r="BD9" i="83"/>
  <c r="BD11" i="83" s="1"/>
  <c r="BF9" i="83"/>
  <c r="BF10" i="83" s="1"/>
  <c r="BH9" i="82"/>
  <c r="BH10" i="82" s="1"/>
  <c r="F11" i="82"/>
  <c r="H9" i="82"/>
  <c r="H11" i="82" s="1"/>
  <c r="J9" i="82"/>
  <c r="J10" i="82" s="1"/>
  <c r="L9" i="82"/>
  <c r="L11" i="82" s="1"/>
  <c r="N9" i="82"/>
  <c r="N10" i="82" s="1"/>
  <c r="P9" i="82"/>
  <c r="P11" i="82" s="1"/>
  <c r="R9" i="82"/>
  <c r="R10" i="82" s="1"/>
  <c r="T9" i="82"/>
  <c r="T11" i="82" s="1"/>
  <c r="V9" i="82"/>
  <c r="V10" i="82" s="1"/>
  <c r="X9" i="82"/>
  <c r="X11" i="82" s="1"/>
  <c r="Z9" i="82"/>
  <c r="Z10" i="82" s="1"/>
  <c r="AB9" i="82"/>
  <c r="AB11" i="82" s="1"/>
  <c r="AD9" i="82"/>
  <c r="AD10" i="82" s="1"/>
  <c r="AF9" i="82"/>
  <c r="AF11" i="82" s="1"/>
  <c r="AH9" i="82"/>
  <c r="AH10" i="82" s="1"/>
  <c r="AJ9" i="82"/>
  <c r="AJ11" i="82" s="1"/>
  <c r="AL9" i="82"/>
  <c r="AL10" i="82" s="1"/>
  <c r="AN9" i="82"/>
  <c r="AN11" i="82" s="1"/>
  <c r="AP9" i="82"/>
  <c r="AP10" i="82" s="1"/>
  <c r="AR9" i="82"/>
  <c r="AR11" i="82" s="1"/>
  <c r="AT9" i="82"/>
  <c r="AT10" i="82" s="1"/>
  <c r="AV9" i="82"/>
  <c r="AV11" i="82" s="1"/>
  <c r="AX9" i="82"/>
  <c r="AX10" i="82" s="1"/>
  <c r="AZ9" i="82"/>
  <c r="AZ11" i="82" s="1"/>
  <c r="BB9" i="82"/>
  <c r="BB10" i="82" s="1"/>
  <c r="BD9" i="82"/>
  <c r="BD11" i="82" s="1"/>
  <c r="BF9" i="82"/>
  <c r="BF10" i="82" s="1"/>
  <c r="F9" i="82"/>
  <c r="F10" i="82" s="1"/>
  <c r="BH9" i="81"/>
  <c r="BH11" i="81" s="1"/>
  <c r="F9" i="81"/>
  <c r="BD10" i="82"/>
  <c r="H10" i="82"/>
  <c r="L10" i="82"/>
  <c r="P10" i="82"/>
  <c r="T10" i="82"/>
  <c r="X10" i="82"/>
  <c r="AB10" i="82"/>
  <c r="AF10" i="82"/>
  <c r="AJ10" i="82"/>
  <c r="AN10" i="82"/>
  <c r="AR10" i="82"/>
  <c r="AV10" i="82"/>
  <c r="AZ10" i="82"/>
  <c r="H75" i="82"/>
  <c r="J75" i="82"/>
  <c r="L75" i="82"/>
  <c r="N75" i="82"/>
  <c r="P75" i="82"/>
  <c r="R75" i="82"/>
  <c r="T75" i="82"/>
  <c r="V75" i="82"/>
  <c r="X75" i="82"/>
  <c r="Z75" i="82"/>
  <c r="AB75" i="82"/>
  <c r="AD75" i="82"/>
  <c r="AF75" i="82"/>
  <c r="AH75" i="82"/>
  <c r="AJ75" i="82"/>
  <c r="AL75" i="82"/>
  <c r="AN75" i="82"/>
  <c r="AP75" i="82"/>
  <c r="AR75" i="82"/>
  <c r="AT75" i="82"/>
  <c r="AV75" i="82"/>
  <c r="AX75" i="82"/>
  <c r="AZ75" i="82"/>
  <c r="BB75" i="82"/>
  <c r="BD75" i="82"/>
  <c r="BF75" i="82"/>
  <c r="BH75" i="82"/>
  <c r="F75" i="82"/>
  <c r="H75" i="81"/>
  <c r="J75" i="81"/>
  <c r="L75" i="81"/>
  <c r="N75" i="81"/>
  <c r="P75" i="81"/>
  <c r="R75" i="81"/>
  <c r="T75" i="81"/>
  <c r="V75" i="81"/>
  <c r="X75" i="81"/>
  <c r="Z75" i="81"/>
  <c r="AB75" i="81"/>
  <c r="AD75" i="81"/>
  <c r="AF75" i="81"/>
  <c r="AH75" i="81"/>
  <c r="AJ75" i="81"/>
  <c r="AL75" i="81"/>
  <c r="AN75" i="81"/>
  <c r="AP75" i="81"/>
  <c r="AR75" i="81"/>
  <c r="AT75" i="81"/>
  <c r="AV75" i="81"/>
  <c r="AX75" i="81"/>
  <c r="AZ75" i="81"/>
  <c r="BB75" i="81"/>
  <c r="BD75" i="81"/>
  <c r="BF75" i="81"/>
  <c r="BH75" i="81"/>
  <c r="F75" i="81"/>
  <c r="H9" i="81"/>
  <c r="H11" i="81" s="1"/>
  <c r="J9" i="81"/>
  <c r="J11" i="81" s="1"/>
  <c r="L9" i="81"/>
  <c r="L11" i="81" s="1"/>
  <c r="N9" i="81"/>
  <c r="N11" i="81" s="1"/>
  <c r="P9" i="81"/>
  <c r="P11" i="81" s="1"/>
  <c r="R9" i="81"/>
  <c r="R11" i="81" s="1"/>
  <c r="T9" i="81"/>
  <c r="T11" i="81" s="1"/>
  <c r="V9" i="81"/>
  <c r="V11" i="81" s="1"/>
  <c r="X9" i="81"/>
  <c r="X11" i="81" s="1"/>
  <c r="Z9" i="81"/>
  <c r="Z11" i="81" s="1"/>
  <c r="AB9" i="81"/>
  <c r="AB11" i="81" s="1"/>
  <c r="AD9" i="81"/>
  <c r="AD11" i="81" s="1"/>
  <c r="AF9" i="81"/>
  <c r="AF11" i="81" s="1"/>
  <c r="AH9" i="81"/>
  <c r="AH11" i="81" s="1"/>
  <c r="AJ9" i="81"/>
  <c r="AJ11" i="81" s="1"/>
  <c r="AL9" i="81"/>
  <c r="AL11" i="81" s="1"/>
  <c r="AN9" i="81"/>
  <c r="AN11" i="81" s="1"/>
  <c r="AP9" i="81"/>
  <c r="AP11" i="81" s="1"/>
  <c r="AR9" i="81"/>
  <c r="AR11" i="81" s="1"/>
  <c r="AT9" i="81"/>
  <c r="AT11" i="81" s="1"/>
  <c r="AV9" i="81"/>
  <c r="AV11" i="81" s="1"/>
  <c r="AX9" i="81"/>
  <c r="AX11" i="81" s="1"/>
  <c r="AZ9" i="81"/>
  <c r="AZ11" i="81" s="1"/>
  <c r="BB9" i="81"/>
  <c r="BB11" i="81" s="1"/>
  <c r="BD9" i="81"/>
  <c r="BD11" i="81" s="1"/>
  <c r="BF9" i="81"/>
  <c r="BF11" i="81" s="1"/>
  <c r="BH10" i="81"/>
  <c r="BH76" i="81" s="1"/>
  <c r="F11" i="81"/>
  <c r="O428" i="79"/>
  <c r="O420" i="79"/>
  <c r="O430" i="79" s="1"/>
  <c r="AF431" i="79" s="1"/>
  <c r="Q412" i="79"/>
  <c r="L403" i="79"/>
  <c r="C314" i="79"/>
  <c r="C316" i="79" s="1"/>
  <c r="C318" i="79" s="1"/>
  <c r="C320" i="79" s="1"/>
  <c r="C322" i="79" s="1"/>
  <c r="C324" i="79" s="1"/>
  <c r="C326" i="79" s="1"/>
  <c r="C328" i="79" s="1"/>
  <c r="C330" i="79" s="1"/>
  <c r="C332" i="79" s="1"/>
  <c r="C334" i="79" s="1"/>
  <c r="C336" i="79" s="1"/>
  <c r="C338" i="79" s="1"/>
  <c r="C340" i="79" s="1"/>
  <c r="C342" i="79" s="1"/>
  <c r="C344" i="79" s="1"/>
  <c r="C346" i="79" s="1"/>
  <c r="C348" i="79" s="1"/>
  <c r="C350" i="79" s="1"/>
  <c r="C352" i="79" s="1"/>
  <c r="C289" i="79"/>
  <c r="C290" i="79" s="1"/>
  <c r="C291" i="79" s="1"/>
  <c r="C292" i="79" s="1"/>
  <c r="C293" i="79" s="1"/>
  <c r="C294" i="79" s="1"/>
  <c r="C295" i="79" s="1"/>
  <c r="C296" i="79" s="1"/>
  <c r="C288" i="79"/>
  <c r="C248" i="79"/>
  <c r="C249" i="79" s="1"/>
  <c r="C250" i="79" s="1"/>
  <c r="C251" i="79" s="1"/>
  <c r="C252" i="79" s="1"/>
  <c r="C253" i="79" s="1"/>
  <c r="C254" i="79" s="1"/>
  <c r="C255" i="79" s="1"/>
  <c r="C256" i="79" s="1"/>
  <c r="C257" i="79" s="1"/>
  <c r="C258" i="79" s="1"/>
  <c r="C259" i="79" s="1"/>
  <c r="C260" i="79" s="1"/>
  <c r="C261" i="79" s="1"/>
  <c r="C262" i="79" s="1"/>
  <c r="C263" i="79" s="1"/>
  <c r="C264" i="79" s="1"/>
  <c r="C265" i="79" s="1"/>
  <c r="C266" i="79" s="1"/>
  <c r="Q142" i="79"/>
  <c r="Q141" i="79"/>
  <c r="Q140" i="79"/>
  <c r="Q139" i="79"/>
  <c r="Q138" i="79"/>
  <c r="Q137" i="79"/>
  <c r="AF134" i="79"/>
  <c r="Q134" i="79"/>
  <c r="AF133" i="79"/>
  <c r="Q133" i="79"/>
  <c r="AF132" i="79"/>
  <c r="AF136" i="79" s="1"/>
  <c r="Q132" i="79"/>
  <c r="Q131" i="79"/>
  <c r="Q130" i="79"/>
  <c r="P115" i="79"/>
  <c r="P111" i="79"/>
  <c r="P107" i="79"/>
  <c r="P103" i="79"/>
  <c r="P99" i="79"/>
  <c r="P95" i="79"/>
  <c r="P91" i="79"/>
  <c r="P87" i="79"/>
  <c r="P83" i="79"/>
  <c r="U76" i="79"/>
  <c r="Z75" i="79"/>
  <c r="U75" i="79"/>
  <c r="U74" i="79"/>
  <c r="U73" i="79"/>
  <c r="U72" i="79"/>
  <c r="U71" i="79"/>
  <c r="U70" i="79"/>
  <c r="U69" i="79"/>
  <c r="U68" i="79"/>
  <c r="U67" i="79"/>
  <c r="U66" i="79"/>
  <c r="U65" i="79"/>
  <c r="U64" i="79"/>
  <c r="U63" i="79"/>
  <c r="U62" i="79"/>
  <c r="U61" i="79"/>
  <c r="U60" i="79"/>
  <c r="U59" i="79"/>
  <c r="Z59" i="79" s="1"/>
  <c r="U58" i="79"/>
  <c r="U57" i="79"/>
  <c r="U56" i="79"/>
  <c r="U55" i="79"/>
  <c r="M36" i="79"/>
  <c r="M35" i="79"/>
  <c r="M34" i="79"/>
  <c r="M33" i="79"/>
  <c r="AA14" i="79"/>
  <c r="AA11" i="79"/>
  <c r="Z61" i="79" l="1"/>
  <c r="Z63" i="79"/>
  <c r="Z67" i="79"/>
  <c r="Z55" i="79"/>
  <c r="Z69" i="79"/>
  <c r="Z71" i="79"/>
  <c r="Z57" i="79"/>
  <c r="Z65" i="79"/>
  <c r="Z73" i="79"/>
  <c r="BD10" i="84"/>
  <c r="AZ10" i="84"/>
  <c r="AV10" i="84"/>
  <c r="AR10" i="84"/>
  <c r="AN10" i="84"/>
  <c r="AJ10" i="84"/>
  <c r="AF10" i="84"/>
  <c r="AB10" i="84"/>
  <c r="X10" i="84"/>
  <c r="T10" i="84"/>
  <c r="P10" i="84"/>
  <c r="L10" i="84"/>
  <c r="H10" i="84"/>
  <c r="BH10" i="84"/>
  <c r="BD10" i="83"/>
  <c r="AZ10" i="83"/>
  <c r="AV10" i="83"/>
  <c r="AR10" i="83"/>
  <c r="AN10" i="83"/>
  <c r="AJ10" i="83"/>
  <c r="AF10" i="83"/>
  <c r="AB10" i="83"/>
  <c r="X10" i="83"/>
  <c r="T10" i="83"/>
  <c r="P10" i="83"/>
  <c r="L10" i="83"/>
  <c r="H10" i="83"/>
  <c r="J11" i="83"/>
  <c r="BH11" i="82"/>
  <c r="BF11" i="82"/>
  <c r="BB11" i="82"/>
  <c r="AX11" i="82"/>
  <c r="AT11" i="82"/>
  <c r="AP11" i="82"/>
  <c r="AL11" i="82"/>
  <c r="AH11" i="82"/>
  <c r="AD11" i="82"/>
  <c r="Z11" i="82"/>
  <c r="V11" i="82"/>
  <c r="R11" i="82"/>
  <c r="N11" i="82"/>
  <c r="J11" i="82"/>
  <c r="F10" i="81"/>
  <c r="F76" i="81" s="1"/>
  <c r="BF10" i="81"/>
  <c r="BB10" i="81"/>
  <c r="AX10" i="81"/>
  <c r="AT10" i="81"/>
  <c r="AP10" i="81"/>
  <c r="AL10" i="81"/>
  <c r="AH10" i="81"/>
  <c r="AD10" i="81"/>
  <c r="Z10" i="81"/>
  <c r="V10" i="81"/>
  <c r="R10" i="81"/>
  <c r="N10" i="81"/>
  <c r="J10" i="81"/>
  <c r="BD10" i="81"/>
  <c r="AZ10" i="81"/>
  <c r="AV10" i="81"/>
  <c r="AR10" i="81"/>
  <c r="AN10" i="81"/>
  <c r="AJ10" i="81"/>
  <c r="AF10" i="81"/>
  <c r="AB10" i="81"/>
  <c r="X10" i="81"/>
  <c r="T10" i="81"/>
  <c r="P10" i="81"/>
  <c r="L10" i="81"/>
  <c r="H10" i="81"/>
  <c r="BK66" i="84" l="1"/>
  <c r="BK63" i="84"/>
  <c r="BK60" i="84"/>
  <c r="BK57" i="84"/>
  <c r="BK54" i="84"/>
  <c r="BK51" i="84"/>
  <c r="BK48" i="84"/>
  <c r="BK45" i="84"/>
  <c r="BK42" i="84"/>
  <c r="BK39" i="84"/>
  <c r="BK36" i="84"/>
  <c r="BK33" i="84"/>
  <c r="BK30" i="84"/>
  <c r="BK27" i="84"/>
  <c r="BK24" i="84"/>
  <c r="BK21" i="84"/>
  <c r="BK18" i="84"/>
  <c r="BK15" i="84"/>
  <c r="BH77" i="84"/>
  <c r="BF77" i="84"/>
  <c r="BD77" i="84"/>
  <c r="BB77" i="84"/>
  <c r="AZ77" i="84"/>
  <c r="AX77" i="84"/>
  <c r="AV77" i="84"/>
  <c r="AT77" i="84"/>
  <c r="AR77" i="84"/>
  <c r="AP77" i="84"/>
  <c r="AN77" i="84"/>
  <c r="AL77" i="84"/>
  <c r="AJ77" i="84"/>
  <c r="AH77" i="84"/>
  <c r="AF77" i="84"/>
  <c r="AD77" i="84"/>
  <c r="AB77" i="84"/>
  <c r="Z77" i="84"/>
  <c r="X77" i="84"/>
  <c r="V77" i="84"/>
  <c r="T77" i="84"/>
  <c r="R77" i="84"/>
  <c r="P77" i="84"/>
  <c r="N77" i="84"/>
  <c r="L77" i="84"/>
  <c r="J77" i="84"/>
  <c r="H77" i="84"/>
  <c r="F77" i="84"/>
  <c r="BK66" i="83"/>
  <c r="BK63" i="83"/>
  <c r="BK60" i="83"/>
  <c r="BK57" i="83"/>
  <c r="BK54" i="83"/>
  <c r="BK51" i="83"/>
  <c r="BK48" i="83"/>
  <c r="BK45" i="83"/>
  <c r="BK42" i="83"/>
  <c r="BK39" i="83"/>
  <c r="BK36" i="83"/>
  <c r="BK33" i="83"/>
  <c r="BK30" i="83"/>
  <c r="BK27" i="83"/>
  <c r="BK24" i="83"/>
  <c r="BK21" i="83"/>
  <c r="BK18" i="83"/>
  <c r="BK15" i="83"/>
  <c r="BF77" i="83"/>
  <c r="BD77" i="83"/>
  <c r="BB77" i="83"/>
  <c r="AZ77" i="83"/>
  <c r="AX77" i="83"/>
  <c r="AV77" i="83"/>
  <c r="AT77" i="83"/>
  <c r="AR77" i="83"/>
  <c r="AP77" i="83"/>
  <c r="AN77" i="83"/>
  <c r="AL77" i="83"/>
  <c r="AJ77" i="83"/>
  <c r="AH77" i="83"/>
  <c r="AF77" i="83"/>
  <c r="AD77" i="83"/>
  <c r="AB77" i="83"/>
  <c r="Z77" i="83"/>
  <c r="X77" i="83"/>
  <c r="V77" i="83"/>
  <c r="T77" i="83"/>
  <c r="R77" i="83"/>
  <c r="P77" i="83"/>
  <c r="N77" i="83"/>
  <c r="L77" i="83"/>
  <c r="J77" i="83"/>
  <c r="H77" i="83"/>
  <c r="BK66" i="82"/>
  <c r="BK63" i="82"/>
  <c r="BK60" i="82"/>
  <c r="BK57" i="82"/>
  <c r="BK54" i="82"/>
  <c r="BK51" i="82"/>
  <c r="BK48" i="82"/>
  <c r="BK45" i="82"/>
  <c r="BK42" i="82"/>
  <c r="BK39" i="82"/>
  <c r="BK36" i="82"/>
  <c r="BK33" i="82"/>
  <c r="BK30" i="82"/>
  <c r="BK27" i="82"/>
  <c r="BK24" i="82"/>
  <c r="BK21" i="82"/>
  <c r="BK18" i="82"/>
  <c r="BK15" i="82"/>
  <c r="BH77" i="82"/>
  <c r="BF77" i="82"/>
  <c r="BD77" i="82"/>
  <c r="BB77" i="82"/>
  <c r="AZ77" i="82"/>
  <c r="AX77" i="82"/>
  <c r="AV77" i="82"/>
  <c r="AT77" i="82"/>
  <c r="AR77" i="82"/>
  <c r="AP77" i="82"/>
  <c r="AN77" i="82"/>
  <c r="AL77" i="82"/>
  <c r="AJ77" i="82"/>
  <c r="AH77" i="82"/>
  <c r="AF77" i="82"/>
  <c r="AD77" i="82"/>
  <c r="AB77" i="82"/>
  <c r="Z77" i="82"/>
  <c r="X77" i="82"/>
  <c r="V77" i="82"/>
  <c r="T77" i="82"/>
  <c r="R77" i="82"/>
  <c r="P77" i="82"/>
  <c r="N77" i="82"/>
  <c r="L77" i="82"/>
  <c r="J77" i="82"/>
  <c r="H77" i="82"/>
  <c r="F77" i="82"/>
  <c r="BK66" i="81"/>
  <c r="BK63" i="81"/>
  <c r="BK60" i="81"/>
  <c r="BK57" i="81"/>
  <c r="BK54" i="81"/>
  <c r="BK51" i="81"/>
  <c r="BK48" i="81"/>
  <c r="BK45" i="81"/>
  <c r="BK42" i="81"/>
  <c r="BK39" i="81"/>
  <c r="BK36" i="81"/>
  <c r="BK33" i="81"/>
  <c r="BK30" i="81"/>
  <c r="BK27" i="81"/>
  <c r="BK24" i="81"/>
  <c r="BK21" i="81"/>
  <c r="BK18" i="81"/>
  <c r="BK15" i="81"/>
  <c r="BH77" i="81"/>
  <c r="BF77" i="81"/>
  <c r="BD77" i="81"/>
  <c r="BB77" i="81"/>
  <c r="AZ77" i="81"/>
  <c r="AX77" i="81"/>
  <c r="AV77" i="81"/>
  <c r="AT77" i="81"/>
  <c r="AR77" i="81"/>
  <c r="AP77" i="81"/>
  <c r="AN77" i="81"/>
  <c r="AL77" i="81"/>
  <c r="AJ77" i="81"/>
  <c r="AH77" i="81"/>
  <c r="AF77" i="81"/>
  <c r="AD77" i="81"/>
  <c r="AB77" i="81"/>
  <c r="Z77" i="81"/>
  <c r="X77" i="81"/>
  <c r="V77" i="81"/>
  <c r="T77" i="81"/>
  <c r="R77" i="81"/>
  <c r="P77" i="81"/>
  <c r="N77" i="81"/>
  <c r="L77" i="81"/>
  <c r="J77" i="81"/>
  <c r="H77" i="81"/>
  <c r="F77" i="81"/>
  <c r="L76" i="81" l="1"/>
  <c r="T76" i="81"/>
  <c r="AB76" i="81"/>
  <c r="AJ76" i="81"/>
  <c r="AR76" i="81"/>
  <c r="AZ76" i="81"/>
  <c r="L76" i="82"/>
  <c r="T76" i="82"/>
  <c r="AB76" i="82"/>
  <c r="AJ76" i="82"/>
  <c r="AR76" i="82"/>
  <c r="AZ76" i="82"/>
  <c r="BH76" i="82"/>
  <c r="BH77" i="83"/>
  <c r="BH76" i="83"/>
  <c r="L76" i="83"/>
  <c r="T76" i="83"/>
  <c r="AB76" i="83"/>
  <c r="AJ76" i="83"/>
  <c r="AR76" i="83"/>
  <c r="AZ76" i="83"/>
  <c r="H76" i="81"/>
  <c r="P76" i="81"/>
  <c r="X76" i="81"/>
  <c r="AF76" i="81"/>
  <c r="AN76" i="81"/>
  <c r="AV76" i="81"/>
  <c r="BD76" i="81"/>
  <c r="H76" i="82"/>
  <c r="P76" i="82"/>
  <c r="X76" i="82"/>
  <c r="AF76" i="82"/>
  <c r="AN76" i="82"/>
  <c r="AV76" i="82"/>
  <c r="BD76" i="82"/>
  <c r="H76" i="83"/>
  <c r="P76" i="83"/>
  <c r="X76" i="83"/>
  <c r="AF76" i="83"/>
  <c r="AN76" i="83"/>
  <c r="AV76" i="83"/>
  <c r="BD76" i="83"/>
  <c r="J76" i="81"/>
  <c r="N76" i="81"/>
  <c r="R76" i="81"/>
  <c r="V76" i="81"/>
  <c r="Z76" i="81"/>
  <c r="AD76" i="81"/>
  <c r="AH76" i="81"/>
  <c r="AL76" i="81"/>
  <c r="AP76" i="81"/>
  <c r="AT76" i="81"/>
  <c r="AX76" i="81"/>
  <c r="BB76" i="81"/>
  <c r="BF76" i="81"/>
  <c r="F76" i="82"/>
  <c r="J76" i="82"/>
  <c r="N76" i="82"/>
  <c r="R76" i="82"/>
  <c r="V76" i="82"/>
  <c r="Z76" i="82"/>
  <c r="AD76" i="82"/>
  <c r="AH76" i="82"/>
  <c r="AL76" i="82"/>
  <c r="AP76" i="82"/>
  <c r="AT76" i="82"/>
  <c r="AX76" i="82"/>
  <c r="BB76" i="82"/>
  <c r="BF76" i="82"/>
  <c r="F76" i="83"/>
  <c r="J76" i="83"/>
  <c r="N76" i="83"/>
  <c r="R76" i="83"/>
  <c r="V76" i="83"/>
  <c r="Z76" i="83"/>
  <c r="AD76" i="83"/>
  <c r="AH76" i="83"/>
  <c r="AL76" i="83"/>
  <c r="AP76" i="83"/>
  <c r="AT76" i="83"/>
  <c r="AX76" i="83"/>
  <c r="BB76" i="83"/>
  <c r="BF76" i="83"/>
  <c r="F76" i="84"/>
  <c r="J76" i="84"/>
  <c r="N76" i="84"/>
  <c r="R76" i="84"/>
  <c r="V76" i="84"/>
  <c r="Z76" i="84"/>
  <c r="AD76" i="84"/>
  <c r="AH76" i="84"/>
  <c r="AL76" i="84"/>
  <c r="AP76" i="84"/>
  <c r="AT76" i="84"/>
  <c r="AX76" i="84"/>
  <c r="BB76" i="84"/>
  <c r="BF76" i="84"/>
  <c r="H76" i="84"/>
  <c r="L76" i="84"/>
  <c r="P76" i="84"/>
  <c r="T76" i="84"/>
  <c r="X76" i="84"/>
  <c r="AB76" i="84"/>
  <c r="AF76" i="84"/>
  <c r="AJ76" i="84"/>
  <c r="AN76" i="84"/>
  <c r="AR76" i="84"/>
  <c r="AV76" i="84"/>
  <c r="AZ76" i="84"/>
  <c r="BD76" i="84"/>
  <c r="BH76" i="84"/>
  <c r="AB43" i="75" l="1"/>
  <c r="AB42" i="75"/>
  <c r="T42" i="75"/>
  <c r="AB41" i="75"/>
  <c r="AB40" i="75"/>
  <c r="T40" i="75"/>
  <c r="O31" i="75"/>
  <c r="T31" i="75" s="1"/>
  <c r="AB31" i="75" s="1"/>
  <c r="X29" i="75"/>
  <c r="T29" i="75"/>
  <c r="O29" i="75"/>
  <c r="AB25" i="75"/>
  <c r="T25" i="75"/>
  <c r="AB23" i="75"/>
  <c r="T23" i="75"/>
  <c r="AB21" i="75"/>
  <c r="T21" i="75"/>
  <c r="AB19" i="75"/>
  <c r="T19" i="75"/>
  <c r="AB17" i="75"/>
  <c r="T17" i="75"/>
  <c r="X15" i="75"/>
  <c r="O15" i="75"/>
  <c r="T15" i="75" s="1"/>
  <c r="T13" i="75"/>
  <c r="AB13" i="75" s="1"/>
  <c r="T11" i="75"/>
  <c r="AB11" i="75" s="1"/>
  <c r="T9" i="75"/>
  <c r="AB9" i="75" s="1"/>
  <c r="T7" i="75"/>
  <c r="AB7" i="75" s="1"/>
  <c r="T5" i="75"/>
  <c r="AB5" i="75" s="1"/>
  <c r="J10" i="67" l="1"/>
  <c r="J11" i="67"/>
  <c r="J12" i="67"/>
  <c r="J13" i="67"/>
  <c r="F14" i="67"/>
  <c r="J14" i="67"/>
  <c r="AF19" i="67"/>
  <c r="AF20" i="67"/>
  <c r="AF21" i="67"/>
  <c r="AF22" i="67"/>
  <c r="AF23" i="67"/>
  <c r="AF24" i="67"/>
  <c r="AF25" i="67" s="1"/>
  <c r="J33" i="67"/>
  <c r="J37" i="67" s="1"/>
  <c r="J44" i="67" s="1"/>
  <c r="AA33" i="67"/>
  <c r="J34" i="67"/>
  <c r="AA34" i="67"/>
  <c r="J35" i="67"/>
  <c r="AA35" i="67"/>
  <c r="J36" i="67"/>
  <c r="AA36" i="67"/>
  <c r="F37" i="67"/>
  <c r="W37" i="67"/>
  <c r="AA37" i="67"/>
  <c r="AA44" i="67" s="1"/>
  <c r="O58" i="67"/>
  <c r="O59" i="67"/>
  <c r="AF59" i="67"/>
  <c r="AF60" i="67"/>
  <c r="AF61" i="67"/>
  <c r="AF62" i="67"/>
  <c r="AF63" i="67"/>
  <c r="AF72" i="67"/>
  <c r="O65" i="67"/>
  <c r="O70" i="67"/>
  <c r="S70" i="67" s="1"/>
  <c r="S72" i="6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登梛　絵梨子</author>
  </authors>
  <commentList>
    <comment ref="D20" authorId="0" shapeId="0" xr:uid="{1EC5CCB3-0D07-4613-988D-A5944A3F8AF4}">
      <text>
        <r>
          <rPr>
            <b/>
            <sz val="9"/>
            <color indexed="81"/>
            <rFont val="MS P ゴシック"/>
            <family val="3"/>
            <charset val="128"/>
          </rPr>
          <t>プルダウンで該当する方を選んでください。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中目</author>
    <author>郡司　拓也</author>
    <author>登梛　絵梨子</author>
  </authors>
  <commentList>
    <comment ref="C4" authorId="0" shapeId="0" xr:uid="{613DBCD3-4752-4A1F-8E00-712408EB8347}">
      <text>
        <r>
          <rPr>
            <b/>
            <u/>
            <sz val="14"/>
            <color indexed="10"/>
            <rFont val="ＭＳ Ｐゴシック"/>
            <family val="3"/>
            <charset val="128"/>
          </rPr>
          <t>年度の初日の前日における満年齢</t>
        </r>
        <r>
          <rPr>
            <b/>
            <sz val="10"/>
            <color indexed="81"/>
            <rFont val="ＭＳ Ｐゴシック"/>
            <family val="3"/>
            <charset val="128"/>
          </rPr>
          <t>で記入してください。</t>
        </r>
      </text>
    </comment>
    <comment ref="C15" authorId="1" shapeId="0" xr:uid="{890AAA4E-1F2B-4AB8-B801-F225A74A5721}">
      <text>
        <r>
          <rPr>
            <b/>
            <sz val="10"/>
            <color indexed="81"/>
            <rFont val="ＭＳ Ｐゴシック"/>
            <family val="3"/>
            <charset val="128"/>
          </rPr>
          <t>資格の有無にかかわらず、</t>
        </r>
        <r>
          <rPr>
            <b/>
            <u/>
            <sz val="14"/>
            <color indexed="10"/>
            <rFont val="ＭＳ Ｐゴシック"/>
            <family val="3"/>
            <charset val="128"/>
          </rPr>
          <t>実際に保育に従事した職員の氏名</t>
        </r>
        <r>
          <rPr>
            <b/>
            <sz val="10"/>
            <color indexed="81"/>
            <rFont val="ＭＳ Ｐゴシック"/>
            <family val="3"/>
            <charset val="128"/>
          </rPr>
          <t>を記入してください。　
※事務や調理に従事している職員等は記入しないでください。
※「早番」、「遅番」などではなく、氏名を記入してください。　</t>
        </r>
      </text>
    </comment>
    <comment ref="D15" authorId="1" shapeId="0" xr:uid="{3C2D0FF7-D24D-48CC-8B4B-F199B77D4894}">
      <text>
        <r>
          <rPr>
            <b/>
            <sz val="10"/>
            <color indexed="81"/>
            <rFont val="ＭＳ Ｐゴシック"/>
            <family val="3"/>
            <charset val="128"/>
          </rPr>
          <t>資格名を記入してください。（保育士、看護師、理学療法士、保育補助者など）</t>
        </r>
      </text>
    </comment>
    <comment ref="E15" authorId="1" shapeId="0" xr:uid="{6B0A343D-B8A8-43F1-818B-068DAA4BAE69}">
      <text>
        <r>
          <rPr>
            <b/>
            <sz val="10"/>
            <color indexed="81"/>
            <rFont val="ＭＳ Ｐゴシック"/>
            <family val="3"/>
            <charset val="128"/>
          </rPr>
          <t>担当名を記入してください。（○○組担任、フリーなど）</t>
        </r>
      </text>
    </comment>
    <comment ref="F16" authorId="2" shapeId="0" xr:uid="{6AAE4E96-0CE4-408D-A395-D65CEFF0E955}">
      <text>
        <r>
          <rPr>
            <b/>
            <sz val="10"/>
            <color indexed="81"/>
            <rFont val="ＭＳ Ｐゴシック"/>
            <family val="3"/>
            <charset val="128"/>
          </rPr>
          <t>勤務時間帯に「１」を入力してください。
セルが黒く色づけされるとともに、当該時間帯の勤務人数が自動計算されます。
なお、</t>
        </r>
        <r>
          <rPr>
            <b/>
            <u/>
            <sz val="14"/>
            <color indexed="10"/>
            <rFont val="ＭＳ Ｐゴシック"/>
            <family val="3"/>
            <charset val="128"/>
          </rPr>
          <t>休憩時間等で従事していない場合は空欄</t>
        </r>
        <r>
          <rPr>
            <b/>
            <sz val="10"/>
            <color indexed="81"/>
            <rFont val="ＭＳ Ｐゴシック"/>
            <family val="3"/>
            <charset val="128"/>
          </rPr>
          <t>にしてください。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中目</author>
    <author>郡司　拓也</author>
    <author>登梛　絵梨子</author>
  </authors>
  <commentList>
    <comment ref="C4" authorId="0" shapeId="0" xr:uid="{EB559659-E672-4C1E-BC55-DA6275EB2338}">
      <text>
        <r>
          <rPr>
            <b/>
            <u/>
            <sz val="14"/>
            <color indexed="10"/>
            <rFont val="ＭＳ Ｐゴシック"/>
            <family val="3"/>
            <charset val="128"/>
          </rPr>
          <t>年度の初日の前日における満年齢</t>
        </r>
        <r>
          <rPr>
            <b/>
            <sz val="10"/>
            <color indexed="81"/>
            <rFont val="ＭＳ Ｐゴシック"/>
            <family val="3"/>
            <charset val="128"/>
          </rPr>
          <t>で記入してください。</t>
        </r>
      </text>
    </comment>
    <comment ref="C15" authorId="1" shapeId="0" xr:uid="{4DCA2C4D-24AF-4449-89AC-B8B0B555D201}">
      <text>
        <r>
          <rPr>
            <b/>
            <sz val="10"/>
            <color indexed="81"/>
            <rFont val="ＭＳ Ｐゴシック"/>
            <family val="3"/>
            <charset val="128"/>
          </rPr>
          <t>資格の有無にかかわらず、</t>
        </r>
        <r>
          <rPr>
            <b/>
            <u/>
            <sz val="14"/>
            <color indexed="10"/>
            <rFont val="ＭＳ Ｐゴシック"/>
            <family val="3"/>
            <charset val="128"/>
          </rPr>
          <t>実際に保育に従事した職員の氏名</t>
        </r>
        <r>
          <rPr>
            <b/>
            <sz val="10"/>
            <color indexed="81"/>
            <rFont val="ＭＳ Ｐゴシック"/>
            <family val="3"/>
            <charset val="128"/>
          </rPr>
          <t>を記入してください。　
※事務や調理に従事している職員等は記入しないでください。
※「早番」、「遅番」などではなく、氏名を記入してください。　</t>
        </r>
      </text>
    </comment>
    <comment ref="D15" authorId="1" shapeId="0" xr:uid="{088035A3-5EEB-4231-9456-4187780E6079}">
      <text>
        <r>
          <rPr>
            <b/>
            <sz val="10"/>
            <color indexed="81"/>
            <rFont val="ＭＳ Ｐゴシック"/>
            <family val="3"/>
            <charset val="128"/>
          </rPr>
          <t>資格名を記入してください。（保育士、看護師、理学療法士、保育補助者など）</t>
        </r>
      </text>
    </comment>
    <comment ref="E15" authorId="1" shapeId="0" xr:uid="{7CCE3B00-2DC5-45D8-AC7C-EAB076176CAF}">
      <text>
        <r>
          <rPr>
            <b/>
            <sz val="10"/>
            <color indexed="81"/>
            <rFont val="ＭＳ Ｐゴシック"/>
            <family val="3"/>
            <charset val="128"/>
          </rPr>
          <t>担当名を記入してください。（○○組担任、フリーなど）</t>
        </r>
      </text>
    </comment>
    <comment ref="F16" authorId="2" shapeId="0" xr:uid="{FDEBB7E6-7640-4D1E-8BB9-C21F8894A5C2}">
      <text>
        <r>
          <rPr>
            <b/>
            <sz val="10"/>
            <color indexed="81"/>
            <rFont val="ＭＳ Ｐゴシック"/>
            <family val="3"/>
            <charset val="128"/>
          </rPr>
          <t>勤務時間帯に「１」を入力してください。
セルが黒く色づけされるとともに、当該時間帯の勤務人数が自動計算されます。
なお、</t>
        </r>
        <r>
          <rPr>
            <b/>
            <u/>
            <sz val="14"/>
            <color indexed="10"/>
            <rFont val="ＭＳ Ｐゴシック"/>
            <family val="3"/>
            <charset val="128"/>
          </rPr>
          <t>休憩時間等で従事していない場合は空欄</t>
        </r>
        <r>
          <rPr>
            <b/>
            <sz val="10"/>
            <color indexed="81"/>
            <rFont val="ＭＳ Ｐゴシック"/>
            <family val="3"/>
            <charset val="128"/>
          </rPr>
          <t>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中目</author>
    <author>郡司　拓也</author>
    <author>登梛　絵梨子</author>
  </authors>
  <commentList>
    <comment ref="C4" authorId="0" shapeId="0" xr:uid="{D851FF5C-6C60-4E68-B8F8-2B482C3A2B0D}">
      <text>
        <r>
          <rPr>
            <b/>
            <u/>
            <sz val="14"/>
            <color indexed="10"/>
            <rFont val="ＭＳ Ｐゴシック"/>
            <family val="3"/>
            <charset val="128"/>
          </rPr>
          <t>年度の初日の前日における満年齢</t>
        </r>
        <r>
          <rPr>
            <b/>
            <sz val="10"/>
            <color indexed="81"/>
            <rFont val="ＭＳ Ｐゴシック"/>
            <family val="3"/>
            <charset val="128"/>
          </rPr>
          <t>で記入してください。</t>
        </r>
      </text>
    </comment>
    <comment ref="C15" authorId="1" shapeId="0" xr:uid="{A9C92733-A89F-499D-91AE-1EF53D7380EC}">
      <text>
        <r>
          <rPr>
            <b/>
            <sz val="10"/>
            <color indexed="81"/>
            <rFont val="ＭＳ Ｐゴシック"/>
            <family val="3"/>
            <charset val="128"/>
          </rPr>
          <t>資格の有無にかかわらず、</t>
        </r>
        <r>
          <rPr>
            <b/>
            <u/>
            <sz val="14"/>
            <color indexed="10"/>
            <rFont val="ＭＳ Ｐゴシック"/>
            <family val="3"/>
            <charset val="128"/>
          </rPr>
          <t>実際に保育に従事した職員の氏名</t>
        </r>
        <r>
          <rPr>
            <b/>
            <sz val="10"/>
            <color indexed="81"/>
            <rFont val="ＭＳ Ｐゴシック"/>
            <family val="3"/>
            <charset val="128"/>
          </rPr>
          <t>を記入してください。　
※事務や調理に従事している職員等は記入しないでください。
※「早番」、「遅番」などではなく、氏名を記入してください。　</t>
        </r>
      </text>
    </comment>
    <comment ref="D15" authorId="1" shapeId="0" xr:uid="{EEF52F33-277C-44DA-8617-1DE7DF8A6056}">
      <text>
        <r>
          <rPr>
            <b/>
            <sz val="10"/>
            <color indexed="81"/>
            <rFont val="ＭＳ Ｐゴシック"/>
            <family val="3"/>
            <charset val="128"/>
          </rPr>
          <t>資格名を記入してください。（保育士、看護師、理学療法士、保育補助者など）</t>
        </r>
      </text>
    </comment>
    <comment ref="E15" authorId="1" shapeId="0" xr:uid="{C46C6BB6-3E6D-4B80-899F-943B56B58685}">
      <text>
        <r>
          <rPr>
            <b/>
            <sz val="10"/>
            <color indexed="81"/>
            <rFont val="ＭＳ Ｐゴシック"/>
            <family val="3"/>
            <charset val="128"/>
          </rPr>
          <t>担当名を記入してください。（○○組担任、フリーなど）</t>
        </r>
      </text>
    </comment>
    <comment ref="F16" authorId="2" shapeId="0" xr:uid="{6A1732A1-1C6A-487D-BC97-925E6B32FF4E}">
      <text>
        <r>
          <rPr>
            <b/>
            <sz val="10"/>
            <color indexed="81"/>
            <rFont val="ＭＳ Ｐゴシック"/>
            <family val="3"/>
            <charset val="128"/>
          </rPr>
          <t>勤務時間帯に「１」を入力してください。
セルが黒く色づけされるとともに、当該時間帯の勤務人数が自動計算されます。
なお、</t>
        </r>
        <r>
          <rPr>
            <b/>
            <u/>
            <sz val="14"/>
            <color indexed="10"/>
            <rFont val="ＭＳ Ｐゴシック"/>
            <family val="3"/>
            <charset val="128"/>
          </rPr>
          <t>休憩時間等で従事していない場合は空欄</t>
        </r>
        <r>
          <rPr>
            <b/>
            <sz val="10"/>
            <color indexed="81"/>
            <rFont val="ＭＳ Ｐゴシック"/>
            <family val="3"/>
            <charset val="128"/>
          </rPr>
          <t>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中目</author>
    <author>郡司　拓也</author>
    <author>登梛　絵梨子</author>
  </authors>
  <commentList>
    <comment ref="C4" authorId="0" shapeId="0" xr:uid="{4CE3C23A-C913-47C9-9FA3-68CF0C7BD715}">
      <text>
        <r>
          <rPr>
            <b/>
            <u/>
            <sz val="14"/>
            <color indexed="10"/>
            <rFont val="ＭＳ Ｐゴシック"/>
            <family val="3"/>
            <charset val="128"/>
          </rPr>
          <t>年度の初日の前日における満年齢</t>
        </r>
        <r>
          <rPr>
            <b/>
            <sz val="10"/>
            <color indexed="81"/>
            <rFont val="ＭＳ Ｐゴシック"/>
            <family val="3"/>
            <charset val="128"/>
          </rPr>
          <t>で記入してください。</t>
        </r>
      </text>
    </comment>
    <comment ref="C15" authorId="1" shapeId="0" xr:uid="{9CC4117D-26B4-4428-BA84-695C67CD689A}">
      <text>
        <r>
          <rPr>
            <b/>
            <sz val="10"/>
            <color indexed="81"/>
            <rFont val="ＭＳ Ｐゴシック"/>
            <family val="3"/>
            <charset val="128"/>
          </rPr>
          <t>資格の有無にかかわらず、</t>
        </r>
        <r>
          <rPr>
            <b/>
            <u/>
            <sz val="14"/>
            <color indexed="10"/>
            <rFont val="ＭＳ Ｐゴシック"/>
            <family val="3"/>
            <charset val="128"/>
          </rPr>
          <t>実際に保育に従事した職員の氏名</t>
        </r>
        <r>
          <rPr>
            <b/>
            <sz val="10"/>
            <color indexed="81"/>
            <rFont val="ＭＳ Ｐゴシック"/>
            <family val="3"/>
            <charset val="128"/>
          </rPr>
          <t>を記入してください。　
※事務や調理に従事している職員等は記入しないでください。
※「早番」、「遅番」などではなく、氏名を記入してください。　</t>
        </r>
      </text>
    </comment>
    <comment ref="D15" authorId="1" shapeId="0" xr:uid="{BE890EBD-F4E1-44A1-A40F-FD7E233A64DF}">
      <text>
        <r>
          <rPr>
            <b/>
            <sz val="10"/>
            <color indexed="81"/>
            <rFont val="ＭＳ Ｐゴシック"/>
            <family val="3"/>
            <charset val="128"/>
          </rPr>
          <t>資格名を記入してください。（保育士、看護師、理学療法士、保育補助者など）</t>
        </r>
      </text>
    </comment>
    <comment ref="E15" authorId="1" shapeId="0" xr:uid="{29097913-C7BD-43BE-80F9-89A40A1B472B}">
      <text>
        <r>
          <rPr>
            <b/>
            <sz val="10"/>
            <color indexed="81"/>
            <rFont val="ＭＳ Ｐゴシック"/>
            <family val="3"/>
            <charset val="128"/>
          </rPr>
          <t>担当名を記入してください。（○○組担任、フリーなど）</t>
        </r>
      </text>
    </comment>
    <comment ref="F16" authorId="2" shapeId="0" xr:uid="{AA579A9D-4B91-4C1E-ACD5-F52737CECAA1}">
      <text>
        <r>
          <rPr>
            <b/>
            <sz val="10"/>
            <color indexed="81"/>
            <rFont val="ＭＳ Ｐゴシック"/>
            <family val="3"/>
            <charset val="128"/>
          </rPr>
          <t>勤務時間帯に「１」を入力してください。
セルが黒く色づけされるとともに、当該時間帯の勤務人数が自動計算されます。
なお、</t>
        </r>
        <r>
          <rPr>
            <b/>
            <u/>
            <sz val="14"/>
            <color indexed="10"/>
            <rFont val="ＭＳ Ｐゴシック"/>
            <family val="3"/>
            <charset val="128"/>
          </rPr>
          <t>休憩時間等で従事していない場合は空欄</t>
        </r>
        <r>
          <rPr>
            <b/>
            <sz val="10"/>
            <color indexed="81"/>
            <rFont val="ＭＳ Ｐゴシック"/>
            <family val="3"/>
            <charset val="128"/>
          </rPr>
          <t>にしてください。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中目</author>
  </authors>
  <commentList>
    <comment ref="C4" authorId="0" shapeId="0" xr:uid="{1D75A015-9BB4-4B36-841C-6F6E529032A0}">
      <text>
        <r>
          <rPr>
            <sz val="8"/>
            <color indexed="81"/>
            <rFont val="ＭＳ Ｐゴシック"/>
            <family val="3"/>
            <charset val="128"/>
          </rPr>
          <t>満年齢で記入すること。</t>
        </r>
      </text>
    </comment>
  </commentList>
</comments>
</file>

<file path=xl/sharedStrings.xml><?xml version="1.0" encoding="utf-8"?>
<sst xmlns="http://schemas.openxmlformats.org/spreadsheetml/2006/main" count="2654" uniqueCount="837">
  <si>
    <t>J</t>
    <phoneticPr fontId="2"/>
  </si>
  <si>
    <t>病児・病後児保育事業</t>
    <rPh sb="0" eb="2">
      <t>ビョウジ</t>
    </rPh>
    <rPh sb="3" eb="6">
      <t>ビョウゴジ</t>
    </rPh>
    <rPh sb="6" eb="8">
      <t>ホイク</t>
    </rPh>
    <rPh sb="8" eb="10">
      <t>ジギョウ</t>
    </rPh>
    <phoneticPr fontId="2"/>
  </si>
  <si>
    <t>日</t>
    <rPh sb="0" eb="1">
      <t>ヒ</t>
    </rPh>
    <phoneticPr fontId="2"/>
  </si>
  <si>
    <t>　　　　職員等であっても正規職員と同様の勤務形態であれば、これを含む。）</t>
    <rPh sb="6" eb="7">
      <t>トウ</t>
    </rPh>
    <rPh sb="12" eb="14">
      <t>セイキ</t>
    </rPh>
    <rPh sb="14" eb="16">
      <t>ショクイン</t>
    </rPh>
    <rPh sb="17" eb="19">
      <t>ドウヨウ</t>
    </rPh>
    <rPh sb="20" eb="22">
      <t>キンム</t>
    </rPh>
    <phoneticPr fontId="2"/>
  </si>
  <si>
    <t>（2）延長保育時間設定の状況</t>
    <rPh sb="3" eb="5">
      <t>エンチョウ</t>
    </rPh>
    <rPh sb="7" eb="9">
      <t>ジカン</t>
    </rPh>
    <rPh sb="9" eb="11">
      <t>セッテイ</t>
    </rPh>
    <phoneticPr fontId="2"/>
  </si>
  <si>
    <t>（4）休所の状況（日･祝日・休日以外）</t>
    <rPh sb="11" eb="12">
      <t>シュク</t>
    </rPh>
    <rPh sb="14" eb="16">
      <t>キュウジツ</t>
    </rPh>
    <phoneticPr fontId="2"/>
  </si>
  <si>
    <t>（1）職種別職員配置の状況</t>
    <rPh sb="8" eb="10">
      <t>ハイチ</t>
    </rPh>
    <phoneticPr fontId="2"/>
  </si>
  <si>
    <t>○年○月</t>
    <rPh sb="1" eb="2">
      <t>ネン</t>
    </rPh>
    <rPh sb="3" eb="4">
      <t>ツキ</t>
    </rPh>
    <phoneticPr fontId="2"/>
  </si>
  <si>
    <t>代替保育士</t>
    <rPh sb="0" eb="2">
      <t>ダイタイ</t>
    </rPh>
    <rPh sb="2" eb="5">
      <t>ホイクシ</t>
    </rPh>
    <phoneticPr fontId="2"/>
  </si>
  <si>
    <t>※他の文字等は入力はできません。</t>
    <rPh sb="1" eb="2">
      <t>タ</t>
    </rPh>
    <rPh sb="3" eb="5">
      <t>モジ</t>
    </rPh>
    <rPh sb="5" eb="6">
      <t>トウ</t>
    </rPh>
    <rPh sb="7" eb="9">
      <t>ニュウリョク</t>
    </rPh>
    <phoneticPr fontId="2"/>
  </si>
  <si>
    <t>開所時間</t>
    <rPh sb="0" eb="2">
      <t>カイショ</t>
    </rPh>
    <rPh sb="2" eb="4">
      <t>ジカン</t>
    </rPh>
    <phoneticPr fontId="2"/>
  </si>
  <si>
    <t>延長保育時間</t>
    <rPh sb="0" eb="2">
      <t>エンチョウ</t>
    </rPh>
    <rPh sb="2" eb="4">
      <t>ホイク</t>
    </rPh>
    <rPh sb="4" eb="6">
      <t>ジカン</t>
    </rPh>
    <phoneticPr fontId="2"/>
  </si>
  <si>
    <t>保育士登録</t>
    <rPh sb="0" eb="3">
      <t>ホイクシ</t>
    </rPh>
    <rPh sb="3" eb="5">
      <t>トウロク</t>
    </rPh>
    <phoneticPr fontId="2"/>
  </si>
  <si>
    <t>済</t>
  </si>
  <si>
    <t>保 育 所 名</t>
    <rPh sb="0" eb="1">
      <t>ホ</t>
    </rPh>
    <rPh sb="2" eb="3">
      <t>イク</t>
    </rPh>
    <rPh sb="4" eb="5">
      <t>ショ</t>
    </rPh>
    <rPh sb="6" eb="7">
      <t>ナ</t>
    </rPh>
    <phoneticPr fontId="2"/>
  </si>
  <si>
    <t>計</t>
  </si>
  <si>
    <t>男</t>
  </si>
  <si>
    <t>計</t>
    <rPh sb="0" eb="1">
      <t>ケイ</t>
    </rPh>
    <phoneticPr fontId="2"/>
  </si>
  <si>
    <t>在所率</t>
    <rPh sb="0" eb="2">
      <t>ザイショ</t>
    </rPh>
    <rPh sb="2" eb="3">
      <t>リツ</t>
    </rPh>
    <phoneticPr fontId="2"/>
  </si>
  <si>
    <t>（4）休所の状況（日･祝日・休日以外）</t>
    <rPh sb="3" eb="4">
      <t>キュウ</t>
    </rPh>
    <rPh sb="4" eb="5">
      <t>ショ</t>
    </rPh>
    <rPh sb="6" eb="8">
      <t>ジョウキョウ</t>
    </rPh>
    <phoneticPr fontId="2"/>
  </si>
  <si>
    <t>1月の勤務時間</t>
    <rPh sb="1" eb="2">
      <t>ツキ</t>
    </rPh>
    <rPh sb="3" eb="5">
      <t>キンム</t>
    </rPh>
    <rPh sb="5" eb="7">
      <t>ジカン</t>
    </rPh>
    <phoneticPr fontId="2"/>
  </si>
  <si>
    <t>非 常 勤（兼任）</t>
    <rPh sb="0" eb="1">
      <t>ヒ</t>
    </rPh>
    <rPh sb="2" eb="3">
      <t>ツネ</t>
    </rPh>
    <rPh sb="4" eb="5">
      <t>ツトム</t>
    </rPh>
    <rPh sb="6" eb="8">
      <t>ケンニン</t>
    </rPh>
    <phoneticPr fontId="2"/>
  </si>
  <si>
    <t>1日　</t>
    <rPh sb="1" eb="2">
      <t>ニチ</t>
    </rPh>
    <phoneticPr fontId="2"/>
  </si>
  <si>
    <t>時間　 1月</t>
    <rPh sb="0" eb="2">
      <t>ジカン</t>
    </rPh>
    <rPh sb="5" eb="6">
      <t>ツキ</t>
    </rPh>
    <phoneticPr fontId="2"/>
  </si>
  <si>
    <t>0歳児童数</t>
    <rPh sb="2" eb="5">
      <t>ジドウスウ</t>
    </rPh>
    <phoneticPr fontId="2"/>
  </si>
  <si>
    <t>1日　</t>
  </si>
  <si>
    <t>時間　 1月</t>
  </si>
  <si>
    <t>1・2歳児童数</t>
    <rPh sb="3" eb="4">
      <t>サイ</t>
    </rPh>
    <rPh sb="4" eb="6">
      <t>ジドウ</t>
    </rPh>
    <rPh sb="6" eb="7">
      <t>カズ</t>
    </rPh>
    <phoneticPr fontId="2"/>
  </si>
  <si>
    <t>3歳児童数</t>
    <rPh sb="2" eb="5">
      <t>ジドウスウ</t>
    </rPh>
    <phoneticPr fontId="2"/>
  </si>
  <si>
    <t>4歳以上児童数</t>
    <rPh sb="4" eb="7">
      <t>ジドウスウ</t>
    </rPh>
    <phoneticPr fontId="2"/>
  </si>
  <si>
    <t>計（小数点第1位四捨五入）</t>
    <rPh sb="0" eb="1">
      <t>ケイ</t>
    </rPh>
    <rPh sb="2" eb="5">
      <t>ショウスウテン</t>
    </rPh>
    <rPh sb="5" eb="6">
      <t>ダイ</t>
    </rPh>
    <rPh sb="7" eb="8">
      <t>イ</t>
    </rPh>
    <rPh sb="8" eb="12">
      <t>シシャゴニュウ</t>
    </rPh>
    <phoneticPr fontId="2"/>
  </si>
  <si>
    <t>定員90人以下1人（民間）</t>
    <rPh sb="0" eb="2">
      <t>テイイン</t>
    </rPh>
    <rPh sb="4" eb="5">
      <t>ニン</t>
    </rPh>
    <rPh sb="5" eb="7">
      <t>イカ</t>
    </rPh>
    <rPh sb="8" eb="9">
      <t>ニン</t>
    </rPh>
    <rPh sb="10" eb="12">
      <t>ミンカン</t>
    </rPh>
    <phoneticPr fontId="2"/>
  </si>
  <si>
    <t>合　　　　計　(d=a+b+c)</t>
    <rPh sb="0" eb="1">
      <t>ゴウ</t>
    </rPh>
    <rPh sb="5" eb="6">
      <t>ケイ</t>
    </rPh>
    <phoneticPr fontId="2"/>
  </si>
  <si>
    <t>実施補助事業等</t>
    <rPh sb="0" eb="2">
      <t>ジッシ</t>
    </rPh>
    <rPh sb="2" eb="4">
      <t>ホジョ</t>
    </rPh>
    <rPh sb="4" eb="6">
      <t>ジギョウ</t>
    </rPh>
    <rPh sb="6" eb="7">
      <t>トウ</t>
    </rPh>
    <phoneticPr fontId="2"/>
  </si>
  <si>
    <t>年　齢
構　成</t>
    <rPh sb="0" eb="1">
      <t>トシ</t>
    </rPh>
    <rPh sb="2" eb="3">
      <t>ヨワイ</t>
    </rPh>
    <rPh sb="4" eb="5">
      <t>カマエ</t>
    </rPh>
    <rPh sb="6" eb="7">
      <t>シゲル</t>
    </rPh>
    <phoneticPr fontId="2"/>
  </si>
  <si>
    <t>歳児</t>
    <rPh sb="1" eb="2">
      <t>ジ</t>
    </rPh>
    <phoneticPr fontId="2"/>
  </si>
  <si>
    <t>人数</t>
    <rPh sb="0" eb="1">
      <t>ニン</t>
    </rPh>
    <rPh sb="1" eb="2">
      <t>スウ</t>
    </rPh>
    <phoneticPr fontId="2"/>
  </si>
  <si>
    <t>障がい児保育</t>
    <rPh sb="0" eb="4">
      <t>ショウガイジ</t>
    </rPh>
    <rPh sb="4" eb="6">
      <t>ホイク</t>
    </rPh>
    <phoneticPr fontId="2"/>
  </si>
  <si>
    <t>(例)</t>
    <rPh sb="1" eb="2">
      <t>レイ</t>
    </rPh>
    <phoneticPr fontId="2"/>
  </si>
  <si>
    <t>選考方法</t>
    <rPh sb="0" eb="2">
      <t>センコウ</t>
    </rPh>
    <rPh sb="2" eb="4">
      <t>ホウホウ</t>
    </rPh>
    <phoneticPr fontId="2"/>
  </si>
  <si>
    <t>短時間勤務</t>
    <rPh sb="0" eb="3">
      <t>タンジカン</t>
    </rPh>
    <rPh sb="3" eb="5">
      <t>キンム</t>
    </rPh>
    <phoneticPr fontId="2"/>
  </si>
  <si>
    <t>種別</t>
    <rPh sb="0" eb="2">
      <t>シュベツ</t>
    </rPh>
    <phoneticPr fontId="2"/>
  </si>
  <si>
    <t>常　　勤</t>
    <rPh sb="0" eb="1">
      <t>ツネ</t>
    </rPh>
    <rPh sb="3" eb="4">
      <t>ツトム</t>
    </rPh>
    <phoneticPr fontId="2"/>
  </si>
  <si>
    <t>保育補助</t>
    <rPh sb="0" eb="2">
      <t>ホイク</t>
    </rPh>
    <rPh sb="2" eb="4">
      <t>ホジョ</t>
    </rPh>
    <phoneticPr fontId="2"/>
  </si>
  <si>
    <t>雇用通
知書等</t>
    <rPh sb="0" eb="2">
      <t>コヨウ</t>
    </rPh>
    <rPh sb="2" eb="6">
      <t>ツウチショ</t>
    </rPh>
    <rPh sb="6" eb="7">
      <t>トウ</t>
    </rPh>
    <phoneticPr fontId="2"/>
  </si>
  <si>
    <t>（2）（1）以外の職員（保育補助者等）配置の状況</t>
    <rPh sb="6" eb="8">
      <t>イガイ</t>
    </rPh>
    <rPh sb="12" eb="14">
      <t>ホイク</t>
    </rPh>
    <rPh sb="14" eb="16">
      <t>ホジョ</t>
    </rPh>
    <rPh sb="16" eb="17">
      <t>シャ</t>
    </rPh>
    <rPh sb="17" eb="18">
      <t>トウ</t>
    </rPh>
    <rPh sb="19" eb="21">
      <t>ハイチ</t>
    </rPh>
    <phoneticPr fontId="2"/>
  </si>
  <si>
    <t>所定
日数</t>
    <rPh sb="0" eb="2">
      <t>ショテイ</t>
    </rPh>
    <rPh sb="3" eb="5">
      <t>ニッスウ</t>
    </rPh>
    <phoneticPr fontId="2"/>
  </si>
  <si>
    <t>取得
日数</t>
    <rPh sb="0" eb="2">
      <t>シュトク</t>
    </rPh>
    <rPh sb="3" eb="5">
      <t>ニッスウ</t>
    </rPh>
    <phoneticPr fontId="2"/>
  </si>
  <si>
    <t>年次有給休暇</t>
    <rPh sb="0" eb="2">
      <t>ネンジ</t>
    </rPh>
    <rPh sb="2" eb="4">
      <t>ユウキュウ</t>
    </rPh>
    <rPh sb="4" eb="6">
      <t>キュウカ</t>
    </rPh>
    <phoneticPr fontId="2"/>
  </si>
  <si>
    <t>0,000円／日</t>
    <rPh sb="7" eb="8">
      <t>ヒ</t>
    </rPh>
    <phoneticPr fontId="2"/>
  </si>
  <si>
    <r>
      <t>1日　</t>
    </r>
    <r>
      <rPr>
        <sz val="8.5"/>
        <rFont val="ＭＳ 明朝"/>
        <family val="1"/>
        <charset val="128"/>
      </rPr>
      <t/>
    </r>
    <phoneticPr fontId="2"/>
  </si>
  <si>
    <t>（1）退職者の状況</t>
    <rPh sb="7" eb="9">
      <t>ジョウキョウ</t>
    </rPh>
    <phoneticPr fontId="2"/>
  </si>
  <si>
    <t>（2）採用・転出・転入者の状況</t>
    <rPh sb="11" eb="12">
      <t>シャ</t>
    </rPh>
    <rPh sb="13" eb="15">
      <t>ジョウキョウ</t>
    </rPh>
    <phoneticPr fontId="2"/>
  </si>
  <si>
    <t>（3）産休等職員及び代替職員の状況</t>
    <rPh sb="5" eb="6">
      <t>トウ</t>
    </rPh>
    <rPh sb="6" eb="8">
      <t>ショクイン</t>
    </rPh>
    <rPh sb="8" eb="9">
      <t>オヨ</t>
    </rPh>
    <rPh sb="10" eb="12">
      <t>ダイタイ</t>
    </rPh>
    <rPh sb="12" eb="14">
      <t>ショクイン</t>
    </rPh>
    <rPh sb="15" eb="17">
      <t>ジョウキョウ</t>
    </rPh>
    <phoneticPr fontId="2"/>
  </si>
  <si>
    <t>年齢別児童在籍状況</t>
    <rPh sb="0" eb="2">
      <t>ネンレイ</t>
    </rPh>
    <rPh sb="2" eb="3">
      <t>ベツ</t>
    </rPh>
    <rPh sb="3" eb="5">
      <t>ジドウスウ</t>
    </rPh>
    <rPh sb="5" eb="7">
      <t>ザイセキ</t>
    </rPh>
    <rPh sb="7" eb="9">
      <t>ジョウキョウ</t>
    </rPh>
    <phoneticPr fontId="2"/>
  </si>
  <si>
    <t>（1）入所児童数の状況</t>
    <rPh sb="9" eb="11">
      <t>ジョウキョウ</t>
    </rPh>
    <phoneticPr fontId="2"/>
  </si>
  <si>
    <t>（2）施設平面図</t>
    <phoneticPr fontId="2"/>
  </si>
  <si>
    <t>～</t>
    <phoneticPr fontId="2"/>
  </si>
  <si>
    <t>△：△△</t>
    <phoneticPr fontId="2"/>
  </si>
  <si>
    <t>開始時間と終了時間</t>
    <rPh sb="0" eb="2">
      <t>カイシ</t>
    </rPh>
    <rPh sb="2" eb="4">
      <t>ジカン</t>
    </rPh>
    <rPh sb="5" eb="7">
      <t>シュウリョウ</t>
    </rPh>
    <rPh sb="7" eb="9">
      <t>ジカン</t>
    </rPh>
    <phoneticPr fontId="2"/>
  </si>
  <si>
    <t>○：○○</t>
    <phoneticPr fontId="2"/>
  </si>
  <si>
    <t>×：××</t>
    <phoneticPr fontId="2"/>
  </si>
  <si>
    <t>常　　勤 ( a )</t>
    <rPh sb="0" eb="1">
      <t>ツネ</t>
    </rPh>
    <rPh sb="3" eb="4">
      <t>ツトム</t>
    </rPh>
    <phoneticPr fontId="2"/>
  </si>
  <si>
    <t>常　　勤 ( c )</t>
    <rPh sb="0" eb="1">
      <t>ツネ</t>
    </rPh>
    <rPh sb="3" eb="4">
      <t>ツトム</t>
    </rPh>
    <phoneticPr fontId="2"/>
  </si>
  <si>
    <t>小計 ( b )</t>
    <rPh sb="0" eb="2">
      <t>ショウケイ</t>
    </rPh>
    <phoneticPr fontId="2"/>
  </si>
  <si>
    <t>面接</t>
    <rPh sb="0" eb="2">
      <t>メンセツ</t>
    </rPh>
    <phoneticPr fontId="2"/>
  </si>
  <si>
    <t>臨時</t>
    <rPh sb="0" eb="2">
      <t>リンジ</t>
    </rPh>
    <phoneticPr fontId="2"/>
  </si>
  <si>
    <t>主任保育士</t>
    <rPh sb="0" eb="2">
      <t>シュニン</t>
    </rPh>
    <rPh sb="2" eb="5">
      <t>ホイクシ</t>
    </rPh>
    <phoneticPr fontId="2"/>
  </si>
  <si>
    <t>職　名</t>
    <rPh sb="0" eb="1">
      <t>ショク</t>
    </rPh>
    <rPh sb="2" eb="3">
      <t>メイ</t>
    </rPh>
    <phoneticPr fontId="2"/>
  </si>
  <si>
    <t>採用期間</t>
    <rPh sb="0" eb="2">
      <t>サイヨウ</t>
    </rPh>
    <rPh sb="2" eb="4">
      <t>キカン</t>
    </rPh>
    <phoneticPr fontId="2"/>
  </si>
  <si>
    <t>産休等期間</t>
    <rPh sb="0" eb="1">
      <t>サン</t>
    </rPh>
    <rPh sb="1" eb="2">
      <t>キュウ</t>
    </rPh>
    <rPh sb="2" eb="3">
      <t>トウ</t>
    </rPh>
    <rPh sb="3" eb="4">
      <t>キ</t>
    </rPh>
    <rPh sb="4" eb="5">
      <t>アイダ</t>
    </rPh>
    <phoneticPr fontId="2"/>
  </si>
  <si>
    <t>産　休　等　職　員</t>
    <rPh sb="0" eb="1">
      <t>サン</t>
    </rPh>
    <rPh sb="2" eb="3">
      <t>キュウ</t>
    </rPh>
    <rPh sb="4" eb="5">
      <t>トウ</t>
    </rPh>
    <rPh sb="6" eb="7">
      <t>ショク</t>
    </rPh>
    <rPh sb="8" eb="9">
      <t>イン</t>
    </rPh>
    <phoneticPr fontId="2"/>
  </si>
  <si>
    <t>代　替　職　員</t>
    <rPh sb="0" eb="1">
      <t>ダイ</t>
    </rPh>
    <rPh sb="2" eb="3">
      <t>テイ</t>
    </rPh>
    <rPh sb="4" eb="5">
      <t>ショク</t>
    </rPh>
    <rPh sb="6" eb="7">
      <t>イン</t>
    </rPh>
    <phoneticPr fontId="2"/>
  </si>
  <si>
    <t>保育士</t>
    <rPh sb="0" eb="3">
      <t>ホイクシ</t>
    </rPh>
    <phoneticPr fontId="2"/>
  </si>
  <si>
    <t>（○○○保育所）</t>
    <rPh sb="4" eb="7">
      <t>ホイクショ</t>
    </rPh>
    <phoneticPr fontId="2"/>
  </si>
  <si>
    <t>臨時□□</t>
    <rPh sb="0" eb="2">
      <t>リンジ</t>
    </rPh>
    <phoneticPr fontId="2"/>
  </si>
  <si>
    <t>転入</t>
  </si>
  <si>
    <t>H○.○.○～　（○年○月）</t>
    <rPh sb="10" eb="11">
      <t>ネン</t>
    </rPh>
    <rPh sb="12" eb="13">
      <t>ツキ</t>
    </rPh>
    <phoneticPr fontId="2"/>
  </si>
  <si>
    <t>1日○時間　週○日</t>
    <rPh sb="1" eb="2">
      <t>ニチ</t>
    </rPh>
    <rPh sb="3" eb="5">
      <t>ジカン</t>
    </rPh>
    <rPh sb="6" eb="7">
      <t>シュウ</t>
    </rPh>
    <rPh sb="8" eb="9">
      <t>ニチ</t>
    </rPh>
    <phoneticPr fontId="2"/>
  </si>
  <si>
    <t>無給</t>
    <rPh sb="0" eb="2">
      <t>ムキュウ</t>
    </rPh>
    <phoneticPr fontId="2"/>
  </si>
  <si>
    <t>〒</t>
    <phoneticPr fontId="2"/>
  </si>
  <si>
    <t>-</t>
    <phoneticPr fontId="2"/>
  </si>
  <si>
    <t>認可定員
の 推 移</t>
    <phoneticPr fontId="2"/>
  </si>
  <si>
    <t>（1）保育時間設定の状況</t>
    <phoneticPr fontId="2"/>
  </si>
  <si>
    <t>（2）延長保育時間設定の状況</t>
    <phoneticPr fontId="2"/>
  </si>
  <si>
    <t>（3）保育時間短縮の状況</t>
    <phoneticPr fontId="2"/>
  </si>
  <si>
    <t xml:space="preserve"> </t>
    <phoneticPr fontId="2"/>
  </si>
  <si>
    <t>○○　○○</t>
    <phoneticPr fontId="2"/>
  </si>
  <si>
    <t>□□　□□</t>
    <phoneticPr fontId="2"/>
  </si>
  <si>
    <t>本務先（医療機関名）</t>
    <phoneticPr fontId="2"/>
  </si>
  <si>
    <t>○○クリニック</t>
    <phoneticPr fontId="2"/>
  </si>
  <si>
    <t>○○○</t>
    <phoneticPr fontId="2"/>
  </si>
  <si>
    <t>1年(更新予定)</t>
    <phoneticPr fontId="2"/>
  </si>
  <si>
    <t>◎◎　◎◎</t>
    <phoneticPr fontId="2"/>
  </si>
  <si>
    <t>00</t>
    <phoneticPr fontId="2"/>
  </si>
  <si>
    <t>H00.00.00</t>
    <phoneticPr fontId="2"/>
  </si>
  <si>
    <t>－</t>
    <phoneticPr fontId="2"/>
  </si>
  <si>
    <t>△△　△△</t>
    <phoneticPr fontId="2"/>
  </si>
  <si>
    <t>パート</t>
    <phoneticPr fontId="2"/>
  </si>
  <si>
    <t>◇◇　◇◇</t>
    <phoneticPr fontId="2"/>
  </si>
  <si>
    <t>（つづき）</t>
    <phoneticPr fontId="2"/>
  </si>
  <si>
    <t>1週の標準勤務
日数及び時間　</t>
    <phoneticPr fontId="2"/>
  </si>
  <si>
    <t>標準的報酬
(給与)月額</t>
    <phoneticPr fontId="2"/>
  </si>
  <si>
    <t>保育士</t>
    <phoneticPr fontId="2"/>
  </si>
  <si>
    <t>A</t>
    <phoneticPr fontId="2"/>
  </si>
  <si>
    <t>E</t>
    <phoneticPr fontId="2"/>
  </si>
  <si>
    <t>F</t>
    <phoneticPr fontId="2"/>
  </si>
  <si>
    <t>G</t>
    <phoneticPr fontId="2"/>
  </si>
  <si>
    <t>H</t>
    <phoneticPr fontId="2"/>
  </si>
  <si>
    <t>兼任先の状況</t>
    <rPh sb="0" eb="2">
      <t>ケンニン</t>
    </rPh>
    <rPh sb="2" eb="3">
      <t>サキ</t>
    </rPh>
    <rPh sb="4" eb="6">
      <t>ジョウキョウ</t>
    </rPh>
    <phoneticPr fontId="2"/>
  </si>
  <si>
    <t>現給発令前
の本俸額</t>
    <rPh sb="7" eb="9">
      <t>ホンポウ</t>
    </rPh>
    <rPh sb="9" eb="10">
      <t>ガク</t>
    </rPh>
    <phoneticPr fontId="2"/>
  </si>
  <si>
    <t>現給発令
年月日</t>
    <rPh sb="5" eb="8">
      <t>ネンガッピ</t>
    </rPh>
    <phoneticPr fontId="2"/>
  </si>
  <si>
    <t>円</t>
    <rPh sb="0" eb="1">
      <t>エン</t>
    </rPh>
    <phoneticPr fontId="2"/>
  </si>
  <si>
    <t>年　　 月</t>
    <rPh sb="0" eb="1">
      <t>ネン</t>
    </rPh>
    <rPh sb="4" eb="5">
      <t>ツキ</t>
    </rPh>
    <phoneticPr fontId="2"/>
  </si>
  <si>
    <t xml:space="preserve">   年 　月</t>
    <rPh sb="3" eb="4">
      <t>ネン</t>
    </rPh>
    <rPh sb="6" eb="7">
      <t>ツキ</t>
    </rPh>
    <phoneticPr fontId="2"/>
  </si>
  <si>
    <t>　・　 ・</t>
    <phoneticPr fontId="2"/>
  </si>
  <si>
    <t>・　　　　・</t>
    <phoneticPr fontId="2"/>
  </si>
  <si>
    <t>・　　　・</t>
    <phoneticPr fontId="2"/>
  </si>
  <si>
    <t>000,000</t>
    <phoneticPr fontId="2"/>
  </si>
  <si>
    <t>00,000</t>
    <phoneticPr fontId="2"/>
  </si>
  <si>
    <t>00歳</t>
    <rPh sb="2" eb="3">
      <t>サイ</t>
    </rPh>
    <phoneticPr fontId="2"/>
  </si>
  <si>
    <t>採用（異動）年月日</t>
    <rPh sb="0" eb="2">
      <t>サイヨウ</t>
    </rPh>
    <rPh sb="3" eb="5">
      <t>イドウ</t>
    </rPh>
    <rPh sb="6" eb="9">
      <t>ネンガッピ</t>
    </rPh>
    <phoneticPr fontId="2"/>
  </si>
  <si>
    <t>単位：人、％</t>
    <rPh sb="0" eb="2">
      <t>タンイ</t>
    </rPh>
    <rPh sb="3" eb="4">
      <t>ニン</t>
    </rPh>
    <phoneticPr fontId="2"/>
  </si>
  <si>
    <t>単位：人、時間</t>
    <rPh sb="0" eb="2">
      <t>タンイ</t>
    </rPh>
    <rPh sb="3" eb="4">
      <t>ニン</t>
    </rPh>
    <rPh sb="5" eb="7">
      <t>ジカン</t>
    </rPh>
    <phoneticPr fontId="2"/>
  </si>
  <si>
    <t>臨時保育士</t>
    <rPh sb="0" eb="2">
      <t>リンジ</t>
    </rPh>
    <rPh sb="2" eb="5">
      <t>ホイクシ</t>
    </rPh>
    <phoneticPr fontId="2"/>
  </si>
  <si>
    <t>採用</t>
    <rPh sb="0" eb="2">
      <t>サイヨウ</t>
    </rPh>
    <phoneticPr fontId="2"/>
  </si>
  <si>
    <t>選考</t>
    <rPh sb="0" eb="2">
      <t>センコウ</t>
    </rPh>
    <phoneticPr fontId="2"/>
  </si>
  <si>
    <t>資格</t>
    <rPh sb="0" eb="2">
      <t>シカク</t>
    </rPh>
    <phoneticPr fontId="2"/>
  </si>
  <si>
    <t>委嘱状等</t>
    <rPh sb="0" eb="3">
      <t>イショクジョウ</t>
    </rPh>
    <rPh sb="3" eb="4">
      <t>トウ</t>
    </rPh>
    <phoneticPr fontId="2"/>
  </si>
  <si>
    <t>辞令等</t>
    <rPh sb="0" eb="2">
      <t>ジレイ</t>
    </rPh>
    <rPh sb="2" eb="3">
      <t>トウ</t>
    </rPh>
    <phoneticPr fontId="2"/>
  </si>
  <si>
    <t>（1）保護者からの費用徴収等の状況</t>
    <rPh sb="3" eb="6">
      <t>ホゴシャ</t>
    </rPh>
    <rPh sb="9" eb="11">
      <t>ヒヨウ</t>
    </rPh>
    <rPh sb="11" eb="13">
      <t>チョウシュウ</t>
    </rPh>
    <rPh sb="13" eb="14">
      <t>トウ</t>
    </rPh>
    <phoneticPr fontId="2"/>
  </si>
  <si>
    <t>左記期間の登園希望者がなかったため。</t>
    <rPh sb="0" eb="2">
      <t>サキ</t>
    </rPh>
    <rPh sb="2" eb="4">
      <t>キカン</t>
    </rPh>
    <rPh sb="5" eb="7">
      <t>トウエン</t>
    </rPh>
    <rPh sb="7" eb="9">
      <t>キボウ</t>
    </rPh>
    <rPh sb="9" eb="10">
      <t>シャ</t>
    </rPh>
    <phoneticPr fontId="2"/>
  </si>
  <si>
    <t>正規</t>
    <rPh sb="0" eb="2">
      <t>セイキ</t>
    </rPh>
    <phoneticPr fontId="2"/>
  </si>
  <si>
    <t>専任</t>
    <rPh sb="0" eb="2">
      <t>センニン</t>
    </rPh>
    <phoneticPr fontId="2"/>
  </si>
  <si>
    <t>性別</t>
    <rPh sb="0" eb="2">
      <t>セイベツ</t>
    </rPh>
    <phoneticPr fontId="2"/>
  </si>
  <si>
    <t>経験年数</t>
    <rPh sb="0" eb="2">
      <t>ケイケン</t>
    </rPh>
    <rPh sb="2" eb="4">
      <t>ネンスウ</t>
    </rPh>
    <phoneticPr fontId="2"/>
  </si>
  <si>
    <t>現施設</t>
    <rPh sb="0" eb="1">
      <t>ゲン</t>
    </rPh>
    <rPh sb="1" eb="3">
      <t>シセツ</t>
    </rPh>
    <phoneticPr fontId="2"/>
  </si>
  <si>
    <t>記入上の注意点等</t>
    <rPh sb="0" eb="2">
      <t>キニュウ</t>
    </rPh>
    <rPh sb="2" eb="3">
      <t>ジョウ</t>
    </rPh>
    <rPh sb="4" eb="7">
      <t>チュウイテン</t>
    </rPh>
    <rPh sb="7" eb="8">
      <t>トウ</t>
    </rPh>
    <phoneticPr fontId="2"/>
  </si>
  <si>
    <t>(1)</t>
    <phoneticPr fontId="2"/>
  </si>
  <si>
    <t>プルダウンメニューは、セル右に表示されるボタンをマウスで押して開いてください。</t>
    <rPh sb="13" eb="14">
      <t>ミギ</t>
    </rPh>
    <rPh sb="15" eb="17">
      <t>ヒョウジ</t>
    </rPh>
    <rPh sb="28" eb="29">
      <t>オ</t>
    </rPh>
    <rPh sb="31" eb="32">
      <t>ヒラ</t>
    </rPh>
    <phoneticPr fontId="2"/>
  </si>
  <si>
    <t>(2)</t>
    <phoneticPr fontId="2"/>
  </si>
  <si>
    <t>日</t>
  </si>
  <si>
    <t>日</t>
    <rPh sb="0" eb="1">
      <t>ニチ</t>
    </rPh>
    <phoneticPr fontId="2"/>
  </si>
  <si>
    <t>薄緑色</t>
  </si>
  <si>
    <t>「異常なし」と「異常あり」から選択</t>
    <rPh sb="1" eb="3">
      <t>イジョウ</t>
    </rPh>
    <rPh sb="8" eb="10">
      <t>イジョウ</t>
    </rPh>
    <rPh sb="15" eb="17">
      <t>センタク</t>
    </rPh>
    <phoneticPr fontId="2"/>
  </si>
  <si>
    <t>（3）産休等職員及び代替職員の状況</t>
    <rPh sb="15" eb="17">
      <t>ジョウキョウ</t>
    </rPh>
    <phoneticPr fontId="2"/>
  </si>
  <si>
    <t>（無　　職）</t>
    <rPh sb="1" eb="2">
      <t>ム</t>
    </rPh>
    <rPh sb="4" eb="5">
      <t>ショク</t>
    </rPh>
    <phoneticPr fontId="2"/>
  </si>
  <si>
    <t>土 曜 日</t>
    <rPh sb="0" eb="1">
      <t>ド</t>
    </rPh>
    <rPh sb="2" eb="3">
      <t>ヨウ</t>
    </rPh>
    <rPh sb="4" eb="5">
      <t>ヒ</t>
    </rPh>
    <phoneticPr fontId="2"/>
  </si>
  <si>
    <t>お　盆　時</t>
    <rPh sb="2" eb="3">
      <t>ボン</t>
    </rPh>
    <rPh sb="4" eb="5">
      <t>ジ</t>
    </rPh>
    <phoneticPr fontId="2"/>
  </si>
  <si>
    <t>○○　○○</t>
  </si>
  <si>
    <t xml:space="preserve"> </t>
    <phoneticPr fontId="2"/>
  </si>
  <si>
    <t>区分</t>
    <rPh sb="0" eb="2">
      <t>クブン</t>
    </rPh>
    <phoneticPr fontId="2"/>
  </si>
  <si>
    <t>土曜日</t>
    <rPh sb="0" eb="3">
      <t>ドヨウビ</t>
    </rPh>
    <phoneticPr fontId="2"/>
  </si>
  <si>
    <t>　時　　　分</t>
    <rPh sb="1" eb="2">
      <t>ジ</t>
    </rPh>
    <rPh sb="5" eb="6">
      <t>フン</t>
    </rPh>
    <phoneticPr fontId="2"/>
  </si>
  <si>
    <t>終了時間</t>
    <rPh sb="0" eb="2">
      <t>シュウリョウ</t>
    </rPh>
    <rPh sb="2" eb="4">
      <t>ジカン</t>
    </rPh>
    <phoneticPr fontId="2"/>
  </si>
  <si>
    <t>早朝</t>
    <rPh sb="0" eb="2">
      <t>ソウチョウ</t>
    </rPh>
    <phoneticPr fontId="2"/>
  </si>
  <si>
    <t>夕方</t>
    <rPh sb="0" eb="2">
      <t>ユウガタ</t>
    </rPh>
    <phoneticPr fontId="2"/>
  </si>
  <si>
    <t>平　日</t>
    <rPh sb="0" eb="1">
      <t>ヒラ</t>
    </rPh>
    <rPh sb="2" eb="3">
      <t>ヒ</t>
    </rPh>
    <phoneticPr fontId="2"/>
  </si>
  <si>
    <t>（2）クラス編成の状況</t>
    <phoneticPr fontId="2"/>
  </si>
  <si>
    <t>退職年月日</t>
    <rPh sb="0" eb="2">
      <t>タイショク</t>
    </rPh>
    <rPh sb="2" eb="5">
      <t>ネンガッピ</t>
    </rPh>
    <phoneticPr fontId="2"/>
  </si>
  <si>
    <t>在職年月</t>
    <rPh sb="0" eb="2">
      <t>ザイショク</t>
    </rPh>
    <rPh sb="2" eb="4">
      <t>ネンゲツ</t>
    </rPh>
    <phoneticPr fontId="2"/>
  </si>
  <si>
    <t>年齢</t>
    <rPh sb="0" eb="2">
      <t>ネンレイ</t>
    </rPh>
    <phoneticPr fontId="2"/>
  </si>
  <si>
    <t>退職事由</t>
    <rPh sb="0" eb="2">
      <t>タイショク</t>
    </rPh>
    <rPh sb="2" eb="4">
      <t>ジユウ</t>
    </rPh>
    <phoneticPr fontId="2"/>
  </si>
  <si>
    <t>曜</t>
    <rPh sb="0" eb="1">
      <t>ヨウ</t>
    </rPh>
    <phoneticPr fontId="2"/>
  </si>
  <si>
    <t>日</t>
    <rPh sb="0" eb="1">
      <t>ビ</t>
    </rPh>
    <phoneticPr fontId="2"/>
  </si>
  <si>
    <t>例</t>
    <rPh sb="0" eb="1">
      <t>レイ</t>
    </rPh>
    <phoneticPr fontId="2"/>
  </si>
  <si>
    <t>休日・夜間保育事業</t>
    <rPh sb="0" eb="2">
      <t>キュウジツ</t>
    </rPh>
    <rPh sb="3" eb="5">
      <t>ヤカン</t>
    </rPh>
    <rPh sb="5" eb="7">
      <t>ホイク</t>
    </rPh>
    <rPh sb="7" eb="9">
      <t>ジギョウ</t>
    </rPh>
    <phoneticPr fontId="2"/>
  </si>
  <si>
    <t>転出入先（前職）</t>
    <rPh sb="0" eb="2">
      <t>テンシュツ</t>
    </rPh>
    <rPh sb="2" eb="3">
      <t>ニュウ</t>
    </rPh>
    <rPh sb="3" eb="4">
      <t>サキ</t>
    </rPh>
    <rPh sb="5" eb="7">
      <t>ゼンショク</t>
    </rPh>
    <phoneticPr fontId="2"/>
  </si>
  <si>
    <t>人　　数</t>
    <rPh sb="0" eb="4">
      <t>ニンズウ</t>
    </rPh>
    <phoneticPr fontId="2"/>
  </si>
  <si>
    <t>区　分</t>
    <rPh sb="0" eb="3">
      <t>クブン</t>
    </rPh>
    <phoneticPr fontId="2"/>
  </si>
  <si>
    <t>○○児童館</t>
    <rPh sb="2" eb="5">
      <t>ジドウカン</t>
    </rPh>
    <phoneticPr fontId="2"/>
  </si>
  <si>
    <t>雇用予定年月</t>
    <rPh sb="0" eb="2">
      <t>コヨウ</t>
    </rPh>
    <rPh sb="2" eb="4">
      <t>ヨテイ</t>
    </rPh>
    <rPh sb="4" eb="6">
      <t>ネンゲツ</t>
    </rPh>
    <phoneticPr fontId="2"/>
  </si>
  <si>
    <t>専任</t>
  </si>
  <si>
    <t>男</t>
    <rPh sb="0" eb="1">
      <t>オトコ</t>
    </rPh>
    <phoneticPr fontId="2"/>
  </si>
  <si>
    <t>有</t>
  </si>
  <si>
    <t>無</t>
  </si>
  <si>
    <t>現施設での経験年数</t>
    <rPh sb="0" eb="1">
      <t>ゲン</t>
    </rPh>
    <rPh sb="1" eb="3">
      <t>シセツ</t>
    </rPh>
    <rPh sb="5" eb="7">
      <t>ケイケン</t>
    </rPh>
    <rPh sb="7" eb="9">
      <t>ネンスウ</t>
    </rPh>
    <phoneticPr fontId="2"/>
  </si>
  <si>
    <t>特段の配置規定なし。（保育士等が事務職を兼ねることも、また、運営主体の事務職員が事務を執行することも可。）</t>
    <rPh sb="0" eb="2">
      <t>トクダン</t>
    </rPh>
    <rPh sb="3" eb="5">
      <t>ハイチ</t>
    </rPh>
    <rPh sb="5" eb="7">
      <t>キテイ</t>
    </rPh>
    <rPh sb="11" eb="14">
      <t>ホイクシ</t>
    </rPh>
    <rPh sb="14" eb="15">
      <t>トウ</t>
    </rPh>
    <rPh sb="16" eb="18">
      <t>ジムショク</t>
    </rPh>
    <rPh sb="18" eb="19">
      <t>ショク</t>
    </rPh>
    <rPh sb="20" eb="21">
      <t>カ</t>
    </rPh>
    <rPh sb="30" eb="32">
      <t>ウンエイ</t>
    </rPh>
    <rPh sb="32" eb="34">
      <t>シュタイ</t>
    </rPh>
    <rPh sb="35" eb="37">
      <t>ジム</t>
    </rPh>
    <rPh sb="37" eb="39">
      <t>ショクイン</t>
    </rPh>
    <rPh sb="40" eb="42">
      <t>ジム</t>
    </rPh>
    <rPh sb="43" eb="45">
      <t>シッコウ</t>
    </rPh>
    <rPh sb="50" eb="51">
      <t>カ</t>
    </rPh>
    <phoneticPr fontId="2"/>
  </si>
  <si>
    <t>管理職手当</t>
    <rPh sb="0" eb="3">
      <t>カンリショク</t>
    </rPh>
    <rPh sb="3" eb="5">
      <t>テアテ</t>
    </rPh>
    <phoneticPr fontId="2"/>
  </si>
  <si>
    <t>時間外勤務手当</t>
    <rPh sb="0" eb="3">
      <t>ジカンガイ</t>
    </rPh>
    <rPh sb="3" eb="5">
      <t>キンム</t>
    </rPh>
    <rPh sb="5" eb="7">
      <t>テアテ</t>
    </rPh>
    <phoneticPr fontId="2"/>
  </si>
  <si>
    <t>保育時間</t>
    <rPh sb="0" eb="2">
      <t>ホイク</t>
    </rPh>
    <rPh sb="2" eb="4">
      <t>ジカン</t>
    </rPh>
    <phoneticPr fontId="2"/>
  </si>
  <si>
    <t>　時間　　　分</t>
    <rPh sb="1" eb="2">
      <t>ジ</t>
    </rPh>
    <rPh sb="2" eb="3">
      <t>カン</t>
    </rPh>
    <rPh sb="6" eb="7">
      <t>フン</t>
    </rPh>
    <phoneticPr fontId="2"/>
  </si>
  <si>
    <t>所　長</t>
    <rPh sb="0" eb="3">
      <t>ショチョウ</t>
    </rPh>
    <phoneticPr fontId="2"/>
  </si>
  <si>
    <t>館　長</t>
    <rPh sb="0" eb="3">
      <t>カンチョウ</t>
    </rPh>
    <phoneticPr fontId="2"/>
  </si>
  <si>
    <t>有</t>
    <rPh sb="0" eb="1">
      <t>ウ</t>
    </rPh>
    <phoneticPr fontId="2"/>
  </si>
  <si>
    <t>月</t>
    <rPh sb="0" eb="1">
      <t>ツキ</t>
    </rPh>
    <phoneticPr fontId="2"/>
  </si>
  <si>
    <t>中度</t>
    <rPh sb="0" eb="2">
      <t>チュウド</t>
    </rPh>
    <phoneticPr fontId="2"/>
  </si>
  <si>
    <t>軽度</t>
    <rPh sb="0" eb="2">
      <t>ケイド</t>
    </rPh>
    <phoneticPr fontId="2"/>
  </si>
  <si>
    <t>１</t>
    <phoneticPr fontId="2"/>
  </si>
  <si>
    <t>(3)</t>
    <phoneticPr fontId="2"/>
  </si>
  <si>
    <t>番号</t>
    <rPh sb="0" eb="2">
      <t>バンゴウ</t>
    </rPh>
    <phoneticPr fontId="2"/>
  </si>
  <si>
    <t>女</t>
    <rPh sb="0" eb="1">
      <t>オンナ</t>
    </rPh>
    <phoneticPr fontId="2"/>
  </si>
  <si>
    <t>担　当　保　育　士</t>
    <rPh sb="0" eb="1">
      <t>ニナ</t>
    </rPh>
    <rPh sb="2" eb="3">
      <t>トウ</t>
    </rPh>
    <rPh sb="4" eb="5">
      <t>タモツ</t>
    </rPh>
    <rPh sb="6" eb="7">
      <t>イク</t>
    </rPh>
    <rPh sb="8" eb="9">
      <t>シ</t>
    </rPh>
    <phoneticPr fontId="2"/>
  </si>
  <si>
    <t>氏　　　　名</t>
    <rPh sb="0" eb="1">
      <t>シ</t>
    </rPh>
    <rPh sb="5" eb="6">
      <t>メイ</t>
    </rPh>
    <phoneticPr fontId="2"/>
  </si>
  <si>
    <t>認可
定員</t>
    <rPh sb="0" eb="2">
      <t>ニンカ</t>
    </rPh>
    <rPh sb="3" eb="5">
      <t>テイイン</t>
    </rPh>
    <phoneticPr fontId="2"/>
  </si>
  <si>
    <t>1</t>
    <phoneticPr fontId="2"/>
  </si>
  <si>
    <t>2</t>
    <phoneticPr fontId="2"/>
  </si>
  <si>
    <t>初　日　在　籍　児　童　数　</t>
    <phoneticPr fontId="2"/>
  </si>
  <si>
    <t>障がい児数
（再掲）</t>
    <phoneticPr fontId="2"/>
  </si>
  <si>
    <t>0歳</t>
    <phoneticPr fontId="2"/>
  </si>
  <si>
    <t>1･2歳</t>
    <phoneticPr fontId="2"/>
  </si>
  <si>
    <t>3歳</t>
    <phoneticPr fontId="2"/>
  </si>
  <si>
    <t>特定保
育事業</t>
    <phoneticPr fontId="2"/>
  </si>
  <si>
    <t>計</t>
    <phoneticPr fontId="2"/>
  </si>
  <si>
    <t>メ ー ル
アドレス</t>
    <phoneticPr fontId="2"/>
  </si>
  <si>
    <t>運営主体</t>
    <phoneticPr fontId="2"/>
  </si>
  <si>
    <t>認可（届出）
年 　月 　日</t>
    <phoneticPr fontId="2"/>
  </si>
  <si>
    <r>
      <t>（ふりがな）</t>
    </r>
    <r>
      <rPr>
        <sz val="11"/>
        <color indexed="9"/>
        <rFont val="ＭＳ Ｐゴシック"/>
        <family val="3"/>
        <charset val="128"/>
      </rPr>
      <t xml:space="preserve">
</t>
    </r>
    <r>
      <rPr>
        <sz val="8.5"/>
        <color indexed="9"/>
        <rFont val="ＭＳ Ｐゴシック"/>
        <family val="3"/>
        <charset val="128"/>
      </rPr>
      <t>施 設 名</t>
    </r>
    <phoneticPr fontId="2"/>
  </si>
  <si>
    <r>
      <t xml:space="preserve">電話番号
</t>
    </r>
    <r>
      <rPr>
        <sz val="7"/>
        <color indexed="9"/>
        <rFont val="ＭＳ Ｐゴシック"/>
        <family val="3"/>
        <charset val="128"/>
      </rPr>
      <t>（FAX番号）</t>
    </r>
    <rPh sb="0" eb="2">
      <t>デンワ</t>
    </rPh>
    <rPh sb="2" eb="4">
      <t>バンゴウ</t>
    </rPh>
    <rPh sb="9" eb="11">
      <t>バンゴウ</t>
    </rPh>
    <phoneticPr fontId="2"/>
  </si>
  <si>
    <t>…………………………………</t>
    <phoneticPr fontId="2"/>
  </si>
  <si>
    <t>（3）嘱託医の状況</t>
    <phoneticPr fontId="2"/>
  </si>
  <si>
    <t>特定保育事業</t>
    <rPh sb="0" eb="2">
      <t>トクテイ</t>
    </rPh>
    <rPh sb="2" eb="4">
      <t>ホイク</t>
    </rPh>
    <rPh sb="4" eb="6">
      <t>ジギョウ</t>
    </rPh>
    <phoneticPr fontId="2"/>
  </si>
  <si>
    <t>○休</t>
    <rPh sb="1" eb="2">
      <t>サンキュウ</t>
    </rPh>
    <phoneticPr fontId="2"/>
  </si>
  <si>
    <t>○○科</t>
    <rPh sb="2" eb="3">
      <t>ショウニカ</t>
    </rPh>
    <phoneticPr fontId="2"/>
  </si>
  <si>
    <t>○○組</t>
    <rPh sb="2" eb="3">
      <t>クミ</t>
    </rPh>
    <phoneticPr fontId="2"/>
  </si>
  <si>
    <t>記載例</t>
    <rPh sb="0" eb="2">
      <t>キサイ</t>
    </rPh>
    <rPh sb="2" eb="3">
      <t>レイ</t>
    </rPh>
    <phoneticPr fontId="2"/>
  </si>
  <si>
    <t>自己都合</t>
    <rPh sb="0" eb="2">
      <t>ジコ</t>
    </rPh>
    <rPh sb="2" eb="4">
      <t>ツゴウ</t>
    </rPh>
    <phoneticPr fontId="2"/>
  </si>
  <si>
    <t>（3）嘱託医の状況</t>
    <rPh sb="3" eb="6">
      <t>ショクタクイ</t>
    </rPh>
    <rPh sb="7" eb="9">
      <t>ジョウキョウ</t>
    </rPh>
    <phoneticPr fontId="2"/>
  </si>
  <si>
    <t>（2）採用・転出・転入者の状況</t>
    <rPh sb="13" eb="15">
      <t>ジョウキョウ</t>
    </rPh>
    <phoneticPr fontId="2"/>
  </si>
  <si>
    <t>00年00月</t>
    <rPh sb="2" eb="3">
      <t>ネン</t>
    </rPh>
    <rPh sb="5" eb="6">
      <t>ツキ</t>
    </rPh>
    <phoneticPr fontId="2"/>
  </si>
  <si>
    <t>薄黄色</t>
    <rPh sb="0" eb="1">
      <t>ウス</t>
    </rPh>
    <rPh sb="1" eb="3">
      <t>キイロ</t>
    </rPh>
    <phoneticPr fontId="2"/>
  </si>
  <si>
    <t>に着色されたセルの入力には、計算式が入力されています。</t>
    <rPh sb="1" eb="3">
      <t>チャクショク</t>
    </rPh>
    <rPh sb="9" eb="11">
      <t>ニュウリョク</t>
    </rPh>
    <rPh sb="14" eb="17">
      <t>ケイサンシキ</t>
    </rPh>
    <rPh sb="18" eb="20">
      <t>ニュウリョク</t>
    </rPh>
    <phoneticPr fontId="2"/>
  </si>
  <si>
    <t>満年齢
区　分</t>
    <rPh sb="0" eb="1">
      <t>マン</t>
    </rPh>
    <rPh sb="1" eb="3">
      <t>ネンレイ</t>
    </rPh>
    <rPh sb="4" eb="7">
      <t>クブン</t>
    </rPh>
    <phoneticPr fontId="2"/>
  </si>
  <si>
    <t>歳</t>
    <rPh sb="0" eb="1">
      <t>サイ</t>
    </rPh>
    <phoneticPr fontId="2"/>
  </si>
  <si>
    <t>クラス名</t>
    <rPh sb="3" eb="4">
      <t>メイ</t>
    </rPh>
    <phoneticPr fontId="2"/>
  </si>
  <si>
    <t>常勤以外</t>
    <rPh sb="0" eb="2">
      <t>ジョウキン</t>
    </rPh>
    <rPh sb="2" eb="4">
      <t>イガイ</t>
    </rPh>
    <phoneticPr fontId="2"/>
  </si>
  <si>
    <t>専任主任保育士（民間）</t>
    <rPh sb="0" eb="2">
      <t>センニン</t>
    </rPh>
    <rPh sb="2" eb="4">
      <t>シュニン</t>
    </rPh>
    <rPh sb="4" eb="7">
      <t>ホイクシ</t>
    </rPh>
    <rPh sb="8" eb="10">
      <t>ミンカン</t>
    </rPh>
    <phoneticPr fontId="2"/>
  </si>
  <si>
    <t>調理員</t>
    <rPh sb="0" eb="3">
      <t>チョウリイン</t>
    </rPh>
    <phoneticPr fontId="2"/>
  </si>
  <si>
    <t>施設長</t>
    <rPh sb="0" eb="3">
      <t>シセツチョウ</t>
    </rPh>
    <phoneticPr fontId="2"/>
  </si>
  <si>
    <t>公立保育所</t>
    <rPh sb="0" eb="2">
      <t>コウリツ</t>
    </rPh>
    <rPh sb="2" eb="5">
      <t>ホイクショ</t>
    </rPh>
    <phoneticPr fontId="2"/>
  </si>
  <si>
    <t>職種・勤務形態</t>
    <rPh sb="0" eb="2">
      <t>ショクシュ</t>
    </rPh>
    <rPh sb="3" eb="5">
      <t>キンム</t>
    </rPh>
    <rPh sb="5" eb="7">
      <t>ケイタイ</t>
    </rPh>
    <phoneticPr fontId="2"/>
  </si>
  <si>
    <t>常　　勤（専任）</t>
    <rPh sb="0" eb="1">
      <t>ツネ</t>
    </rPh>
    <rPh sb="3" eb="4">
      <t>ツトム</t>
    </rPh>
    <rPh sb="5" eb="7">
      <t>センニン</t>
    </rPh>
    <phoneticPr fontId="2"/>
  </si>
  <si>
    <t>歯科医師</t>
    <rPh sb="0" eb="4">
      <t>シカイシ</t>
    </rPh>
    <phoneticPr fontId="2"/>
  </si>
  <si>
    <t>医　　師</t>
    <rPh sb="0" eb="1">
      <t>イ</t>
    </rPh>
    <rPh sb="3" eb="4">
      <t>シ</t>
    </rPh>
    <phoneticPr fontId="2"/>
  </si>
  <si>
    <t>パート保育士</t>
    <rPh sb="3" eb="6">
      <t>ホイクシ</t>
    </rPh>
    <phoneticPr fontId="2"/>
  </si>
  <si>
    <t>施設長名</t>
    <rPh sb="0" eb="2">
      <t>シセツ</t>
    </rPh>
    <rPh sb="2" eb="3">
      <t>チョウ</t>
    </rPh>
    <rPh sb="3" eb="4">
      <t>メイ</t>
    </rPh>
    <phoneticPr fontId="2"/>
  </si>
  <si>
    <t>当初定員</t>
    <rPh sb="0" eb="2">
      <t>トウショ</t>
    </rPh>
    <rPh sb="2" eb="4">
      <t>テイイン</t>
    </rPh>
    <phoneticPr fontId="2"/>
  </si>
  <si>
    <t>変更年度</t>
    <rPh sb="0" eb="2">
      <t>ヘンコウ</t>
    </rPh>
    <rPh sb="2" eb="4">
      <t>ネンド</t>
    </rPh>
    <phoneticPr fontId="2"/>
  </si>
  <si>
    <t>定　員</t>
    <rPh sb="0" eb="3">
      <t>テイイン</t>
    </rPh>
    <phoneticPr fontId="2"/>
  </si>
  <si>
    <t>現　　員</t>
    <rPh sb="0" eb="4">
      <t>ゲンイン</t>
    </rPh>
    <phoneticPr fontId="2"/>
  </si>
  <si>
    <t>（1）施設設備の状況　　　　　　　　　　　　　　　　　　　</t>
    <rPh sb="3" eb="5">
      <t>シセツ</t>
    </rPh>
    <phoneticPr fontId="2"/>
  </si>
  <si>
    <t>給食調理業務に支障を生じない人数</t>
    <phoneticPr fontId="2"/>
  </si>
  <si>
    <t>　　　4　保育士の常勤換算値は、非常勤職員（常勤以外、短期間勤務の保育士）の１月の勤務時間数の計を常勤の１月の勤務時間数で除した値（小数</t>
    <rPh sb="5" eb="8">
      <t>ホイクシ</t>
    </rPh>
    <rPh sb="9" eb="11">
      <t>ジョウキン</t>
    </rPh>
    <rPh sb="11" eb="14">
      <t>カンサンチ</t>
    </rPh>
    <rPh sb="16" eb="19">
      <t>ヒジョウキン</t>
    </rPh>
    <rPh sb="19" eb="21">
      <t>ショクイン</t>
    </rPh>
    <rPh sb="22" eb="24">
      <t>ジョウキン</t>
    </rPh>
    <rPh sb="24" eb="26">
      <t>イガイ</t>
    </rPh>
    <rPh sb="27" eb="30">
      <t>タンキカン</t>
    </rPh>
    <rPh sb="30" eb="32">
      <t>キンム</t>
    </rPh>
    <rPh sb="33" eb="36">
      <t>ホイクシ</t>
    </rPh>
    <rPh sb="39" eb="40">
      <t>ツキ</t>
    </rPh>
    <rPh sb="41" eb="43">
      <t>キンム</t>
    </rPh>
    <rPh sb="43" eb="45">
      <t>ジカン</t>
    </rPh>
    <rPh sb="45" eb="46">
      <t>スウ</t>
    </rPh>
    <rPh sb="47" eb="48">
      <t>ケイ</t>
    </rPh>
    <rPh sb="49" eb="51">
      <t>ジョウキン</t>
    </rPh>
    <rPh sb="53" eb="54">
      <t>ツキ</t>
    </rPh>
    <rPh sb="55" eb="57">
      <t>キンム</t>
    </rPh>
    <rPh sb="57" eb="60">
      <t>ジカンスウ</t>
    </rPh>
    <phoneticPr fontId="2"/>
  </si>
  <si>
    <t>C</t>
    <phoneticPr fontId="2"/>
  </si>
  <si>
    <t>I</t>
    <phoneticPr fontId="2"/>
  </si>
  <si>
    <t>区　　分</t>
    <rPh sb="0" eb="4">
      <t>クブン</t>
    </rPh>
    <phoneticPr fontId="2"/>
  </si>
  <si>
    <t>次期昇給
予定年月日</t>
    <rPh sb="5" eb="7">
      <t>ヨテイ</t>
    </rPh>
    <rPh sb="7" eb="10">
      <t>ネンガッピ</t>
    </rPh>
    <phoneticPr fontId="2"/>
  </si>
  <si>
    <t>本俸額</t>
    <rPh sb="0" eb="2">
      <t>ホンポウ</t>
    </rPh>
    <rPh sb="2" eb="3">
      <t>ガク</t>
    </rPh>
    <phoneticPr fontId="2"/>
  </si>
  <si>
    <t>00</t>
  </si>
  <si>
    <t>保育需要による。ただし、希望者は通常どおり保育している。</t>
    <rPh sb="0" eb="2">
      <t>ホイク</t>
    </rPh>
    <rPh sb="2" eb="4">
      <t>ジュヨウ</t>
    </rPh>
    <rPh sb="12" eb="15">
      <t>キボウシャ</t>
    </rPh>
    <rPh sb="16" eb="18">
      <t>ツウジョウ</t>
    </rPh>
    <rPh sb="21" eb="23">
      <t>ホイク</t>
    </rPh>
    <phoneticPr fontId="2"/>
  </si>
  <si>
    <t>短縮した（している）理由等</t>
    <rPh sb="0" eb="1">
      <t>タン</t>
    </rPh>
    <rPh sb="1" eb="2">
      <t>チヂミ</t>
    </rPh>
    <rPh sb="10" eb="11">
      <t>リ</t>
    </rPh>
    <rPh sb="11" eb="12">
      <t>ヨシ</t>
    </rPh>
    <rPh sb="12" eb="13">
      <t>トウ</t>
    </rPh>
    <phoneticPr fontId="2"/>
  </si>
  <si>
    <t>休日とした（している）理由等</t>
    <rPh sb="0" eb="2">
      <t>キュウジツ</t>
    </rPh>
    <rPh sb="13" eb="14">
      <t>トウ</t>
    </rPh>
    <phoneticPr fontId="2"/>
  </si>
  <si>
    <t>実施日又は曜日</t>
    <rPh sb="0" eb="3">
      <t>ジッシビ</t>
    </rPh>
    <rPh sb="3" eb="4">
      <t>マタ</t>
    </rPh>
    <rPh sb="5" eb="7">
      <t>ヨウビ</t>
    </rPh>
    <phoneticPr fontId="2"/>
  </si>
  <si>
    <t>　年　月　日</t>
    <rPh sb="1" eb="2">
      <t>ネン</t>
    </rPh>
    <rPh sb="3" eb="4">
      <t>ツキ</t>
    </rPh>
    <rPh sb="5" eb="6">
      <t>ヒ</t>
    </rPh>
    <phoneticPr fontId="2"/>
  </si>
  <si>
    <t>年末・年始休所</t>
    <rPh sb="0" eb="2">
      <t>ネンマツ</t>
    </rPh>
    <rPh sb="3" eb="5">
      <t>ネンシ</t>
    </rPh>
    <rPh sb="5" eb="6">
      <t>キュウ</t>
    </rPh>
    <rPh sb="6" eb="7">
      <t>ジョ</t>
    </rPh>
    <phoneticPr fontId="2"/>
  </si>
  <si>
    <t>休所の期間</t>
    <rPh sb="0" eb="1">
      <t>キュウ</t>
    </rPh>
    <rPh sb="1" eb="2">
      <t>ショ</t>
    </rPh>
    <rPh sb="3" eb="4">
      <t>キ</t>
    </rPh>
    <rPh sb="4" eb="5">
      <t>アイダ</t>
    </rPh>
    <phoneticPr fontId="2"/>
  </si>
  <si>
    <t>○○，○○○円</t>
    <rPh sb="6" eb="7">
      <t>エン</t>
    </rPh>
    <phoneticPr fontId="2"/>
  </si>
  <si>
    <t>時間 ・ 1月</t>
    <rPh sb="0" eb="2">
      <t>ジカン</t>
    </rPh>
    <rPh sb="6" eb="7">
      <t>ツキ</t>
    </rPh>
    <phoneticPr fontId="2"/>
  </si>
  <si>
    <t>時間・1月(週)</t>
    <rPh sb="0" eb="2">
      <t>ジカン</t>
    </rPh>
    <rPh sb="4" eb="5">
      <t>ツキ</t>
    </rPh>
    <rPh sb="6" eb="7">
      <t>シュウ</t>
    </rPh>
    <phoneticPr fontId="2"/>
  </si>
  <si>
    <t>保育需要調査等</t>
    <rPh sb="0" eb="2">
      <t>ホイク</t>
    </rPh>
    <rPh sb="2" eb="4">
      <t>ジュヨウ</t>
    </rPh>
    <rPh sb="4" eb="6">
      <t>チョウサ</t>
    </rPh>
    <rPh sb="6" eb="7">
      <t>トウ</t>
    </rPh>
    <phoneticPr fontId="2"/>
  </si>
  <si>
    <t>該当しない項目については記載不要です。</t>
    <rPh sb="0" eb="2">
      <t>ガイトウ</t>
    </rPh>
    <rPh sb="5" eb="7">
      <t>コウモク</t>
    </rPh>
    <rPh sb="12" eb="14">
      <t>キサイ</t>
    </rPh>
    <rPh sb="14" eb="16">
      <t>フヨウ</t>
    </rPh>
    <phoneticPr fontId="2"/>
  </si>
  <si>
    <t>　　　2 「保育需要調査等」欄には、事前の需要調査を実施している場合、又は、やむを得ない事情による場合で保護者等への周知を行っている場合には、</t>
    <rPh sb="6" eb="8">
      <t>ホイク</t>
    </rPh>
    <rPh sb="8" eb="10">
      <t>ジュヨウ</t>
    </rPh>
    <rPh sb="10" eb="12">
      <t>チョウサ</t>
    </rPh>
    <rPh sb="12" eb="13">
      <t>トウ</t>
    </rPh>
    <rPh sb="14" eb="15">
      <t>ラン</t>
    </rPh>
    <rPh sb="18" eb="20">
      <t>ジゼン</t>
    </rPh>
    <rPh sb="21" eb="23">
      <t>ジュヨウ</t>
    </rPh>
    <rPh sb="23" eb="25">
      <t>チョウサ</t>
    </rPh>
    <rPh sb="26" eb="28">
      <t>ジッシ</t>
    </rPh>
    <rPh sb="32" eb="34">
      <t>バアイ</t>
    </rPh>
    <rPh sb="35" eb="36">
      <t>マタ</t>
    </rPh>
    <rPh sb="41" eb="42">
      <t>エ</t>
    </rPh>
    <rPh sb="44" eb="46">
      <t>ジジョウ</t>
    </rPh>
    <rPh sb="49" eb="51">
      <t>バアイ</t>
    </rPh>
    <rPh sb="52" eb="55">
      <t>ホゴシャ</t>
    </rPh>
    <rPh sb="55" eb="56">
      <t>トウ</t>
    </rPh>
    <rPh sb="58" eb="60">
      <t>シュウチ</t>
    </rPh>
    <rPh sb="61" eb="62">
      <t>オコナ</t>
    </rPh>
    <rPh sb="66" eb="68">
      <t>バアイ</t>
    </rPh>
    <phoneticPr fontId="2"/>
  </si>
  <si>
    <t>人</t>
    <rPh sb="0" eb="1">
      <t>ニン</t>
    </rPh>
    <phoneticPr fontId="2"/>
  </si>
  <si>
    <t>保　　育　　士</t>
    <rPh sb="0" eb="1">
      <t>タモツ</t>
    </rPh>
    <rPh sb="3" eb="4">
      <t>イク</t>
    </rPh>
    <rPh sb="6" eb="7">
      <t>シ</t>
    </rPh>
    <phoneticPr fontId="2"/>
  </si>
  <si>
    <t>保健師等</t>
    <rPh sb="0" eb="3">
      <t>ホケンシ</t>
    </rPh>
    <rPh sb="3" eb="4">
      <t>トウ</t>
    </rPh>
    <phoneticPr fontId="2"/>
  </si>
  <si>
    <t>常勤換算値</t>
    <rPh sb="0" eb="2">
      <t>ジョウキン</t>
    </rPh>
    <rPh sb="2" eb="5">
      <t>カンサンチ</t>
    </rPh>
    <phoneticPr fontId="2"/>
  </si>
  <si>
    <t>延長保育促進事業</t>
    <rPh sb="0" eb="2">
      <t>エンチョウ</t>
    </rPh>
    <rPh sb="2" eb="4">
      <t>ホイク</t>
    </rPh>
    <rPh sb="4" eb="6">
      <t>ソクシン</t>
    </rPh>
    <rPh sb="6" eb="8">
      <t>ジギョウ</t>
    </rPh>
    <phoneticPr fontId="2"/>
  </si>
  <si>
    <t>記載例</t>
    <rPh sb="0" eb="3">
      <t>キサイレイ</t>
    </rPh>
    <phoneticPr fontId="2"/>
  </si>
  <si>
    <t>（頁）</t>
    <rPh sb="1" eb="2">
      <t>ページ</t>
    </rPh>
    <phoneticPr fontId="2"/>
  </si>
  <si>
    <t>有・無</t>
  </si>
  <si>
    <t>有　・　無</t>
  </si>
  <si>
    <t>住宅手当</t>
    <rPh sb="0" eb="2">
      <t>ジュウタク</t>
    </rPh>
    <rPh sb="2" eb="4">
      <t>テアテ</t>
    </rPh>
    <phoneticPr fontId="2"/>
  </si>
  <si>
    <t>扶養手当</t>
    <rPh sb="0" eb="2">
      <t>フヨウ</t>
    </rPh>
    <rPh sb="2" eb="4">
      <t>テアテ</t>
    </rPh>
    <phoneticPr fontId="2"/>
  </si>
  <si>
    <t>手当</t>
    <rPh sb="0" eb="2">
      <t>テアテ</t>
    </rPh>
    <phoneticPr fontId="2"/>
  </si>
  <si>
    <t>通勤手当</t>
    <rPh sb="0" eb="2">
      <t>ツウキン</t>
    </rPh>
    <rPh sb="2" eb="4">
      <t>テアテ</t>
    </rPh>
    <phoneticPr fontId="2"/>
  </si>
  <si>
    <t>本　　　　俸</t>
    <rPh sb="0" eb="1">
      <t>ホン</t>
    </rPh>
    <rPh sb="5" eb="6">
      <t>フチ</t>
    </rPh>
    <phoneticPr fontId="2"/>
  </si>
  <si>
    <t>氏　　名</t>
  </si>
  <si>
    <t>区　　分</t>
    <rPh sb="0" eb="1">
      <t>ク</t>
    </rPh>
    <rPh sb="3" eb="4">
      <t>ブン</t>
    </rPh>
    <phoneticPr fontId="2"/>
  </si>
  <si>
    <t>学校保健法に規定する健康診断及び保育所保育指針に示す健康相談等を行う医師（歯科医師を含む。）</t>
    <rPh sb="14" eb="15">
      <t>オヨ</t>
    </rPh>
    <rPh sb="16" eb="19">
      <t>ホイクショ</t>
    </rPh>
    <rPh sb="19" eb="21">
      <t>ホイク</t>
    </rPh>
    <rPh sb="21" eb="23">
      <t>シシン</t>
    </rPh>
    <rPh sb="24" eb="25">
      <t>シメ</t>
    </rPh>
    <rPh sb="26" eb="28">
      <t>ケンコウ</t>
    </rPh>
    <rPh sb="28" eb="30">
      <t>ソウダン</t>
    </rPh>
    <rPh sb="30" eb="31">
      <t>トウ</t>
    </rPh>
    <rPh sb="32" eb="33">
      <t>オコナ</t>
    </rPh>
    <rPh sb="34" eb="36">
      <t>イシ</t>
    </rPh>
    <rPh sb="37" eb="41">
      <t>シカイシ</t>
    </rPh>
    <rPh sb="42" eb="43">
      <t>フク</t>
    </rPh>
    <phoneticPr fontId="2"/>
  </si>
  <si>
    <t>事務員</t>
    <rPh sb="0" eb="2">
      <t>ジム</t>
    </rPh>
    <rPh sb="2" eb="3">
      <t>イン</t>
    </rPh>
    <phoneticPr fontId="2"/>
  </si>
  <si>
    <t>非常勤</t>
    <rPh sb="0" eb="1">
      <t>ヒ</t>
    </rPh>
    <rPh sb="1" eb="3">
      <t>ジョウキン</t>
    </rPh>
    <phoneticPr fontId="2"/>
  </si>
  <si>
    <t>非常勤</t>
    <rPh sb="0" eb="3">
      <t>ヒジョウキン</t>
    </rPh>
    <phoneticPr fontId="2"/>
  </si>
  <si>
    <t>開始時間</t>
    <rPh sb="0" eb="2">
      <t>カイシ</t>
    </rPh>
    <rPh sb="2" eb="4">
      <t>ジカン</t>
    </rPh>
    <phoneticPr fontId="2"/>
  </si>
  <si>
    <t>勤務形態</t>
    <rPh sb="0" eb="2">
      <t>キンム</t>
    </rPh>
    <rPh sb="2" eb="4">
      <t>ケイタイ</t>
    </rPh>
    <phoneticPr fontId="2"/>
  </si>
  <si>
    <t>氏　　名</t>
    <rPh sb="0" eb="1">
      <t>シ</t>
    </rPh>
    <rPh sb="3" eb="4">
      <t>メイ</t>
    </rPh>
    <phoneticPr fontId="2"/>
  </si>
  <si>
    <t>賃金単価</t>
    <rPh sb="0" eb="2">
      <t>チンギン</t>
    </rPh>
    <rPh sb="2" eb="4">
      <t>タンカ</t>
    </rPh>
    <phoneticPr fontId="2"/>
  </si>
  <si>
    <t>職　　名</t>
    <rPh sb="0" eb="1">
      <t>ショク</t>
    </rPh>
    <rPh sb="3" eb="4">
      <t>メイ</t>
    </rPh>
    <phoneticPr fontId="2"/>
  </si>
  <si>
    <t>児童年齢及び数対応数</t>
    <rPh sb="0" eb="2">
      <t>ジドウ</t>
    </rPh>
    <rPh sb="2" eb="4">
      <t>ネンレイ</t>
    </rPh>
    <rPh sb="4" eb="5">
      <t>オヨ</t>
    </rPh>
    <rPh sb="6" eb="7">
      <t>カズ</t>
    </rPh>
    <rPh sb="7" eb="9">
      <t>タイオウ</t>
    </rPh>
    <rPh sb="9" eb="10">
      <t>スウ</t>
    </rPh>
    <phoneticPr fontId="2"/>
  </si>
  <si>
    <t>専門科目</t>
    <rPh sb="0" eb="2">
      <t>センモン</t>
    </rPh>
    <rPh sb="2" eb="4">
      <t>カモク</t>
    </rPh>
    <phoneticPr fontId="2"/>
  </si>
  <si>
    <t>報酬年額</t>
    <rPh sb="0" eb="2">
      <t>ホウシュウ</t>
    </rPh>
    <rPh sb="2" eb="4">
      <t>ネンガク</t>
    </rPh>
    <phoneticPr fontId="2"/>
  </si>
  <si>
    <t>4歳以上</t>
    <rPh sb="2" eb="4">
      <t>イジョウ</t>
    </rPh>
    <phoneticPr fontId="2"/>
  </si>
  <si>
    <t>所 在 地</t>
    <rPh sb="0" eb="5">
      <t>ショザイチ</t>
    </rPh>
    <phoneticPr fontId="2"/>
  </si>
  <si>
    <t>設 置 者</t>
    <rPh sb="0" eb="5">
      <t>セッチシャ</t>
    </rPh>
    <phoneticPr fontId="2"/>
  </si>
  <si>
    <t>兼任先名（施設名等）</t>
    <rPh sb="0" eb="2">
      <t>ケンニン</t>
    </rPh>
    <rPh sb="2" eb="3">
      <t>サキ</t>
    </rPh>
    <rPh sb="3" eb="4">
      <t>メイ</t>
    </rPh>
    <rPh sb="5" eb="8">
      <t>シセツメイ</t>
    </rPh>
    <rPh sb="8" eb="9">
      <t>トウ</t>
    </rPh>
    <phoneticPr fontId="2"/>
  </si>
  <si>
    <t>在職期間（勤務年数）</t>
    <rPh sb="5" eb="7">
      <t>キンム</t>
    </rPh>
    <rPh sb="7" eb="9">
      <t>ネンスウ</t>
    </rPh>
    <phoneticPr fontId="2"/>
  </si>
  <si>
    <t>000円／時間</t>
    <phoneticPr fontId="2"/>
  </si>
  <si>
    <t>に着色されたセルの入力に当たっては、プルダウンメニューから該当内容を選択してください。</t>
    <rPh sb="1" eb="3">
      <t>チャクショク</t>
    </rPh>
    <rPh sb="9" eb="11">
      <t>ニュウリョク</t>
    </rPh>
    <rPh sb="12" eb="13">
      <t>ア</t>
    </rPh>
    <rPh sb="29" eb="31">
      <t>ガイトウ</t>
    </rPh>
    <rPh sb="31" eb="33">
      <t>ナイヨウ</t>
    </rPh>
    <rPh sb="34" eb="36">
      <t>センタク</t>
    </rPh>
    <phoneticPr fontId="2"/>
  </si>
  <si>
    <t>（注）「認可定員の推移」欄において、定員変更が、3回以上行われている場合には、直近の2回について記入してください。</t>
    <rPh sb="1" eb="2">
      <t>チュウ</t>
    </rPh>
    <rPh sb="4" eb="6">
      <t>ニンカ</t>
    </rPh>
    <rPh sb="6" eb="8">
      <t>テイイン</t>
    </rPh>
    <rPh sb="9" eb="11">
      <t>スイイ</t>
    </rPh>
    <rPh sb="12" eb="13">
      <t>ラン</t>
    </rPh>
    <rPh sb="18" eb="20">
      <t>テイイン</t>
    </rPh>
    <rPh sb="20" eb="22">
      <t>ヘンコウ</t>
    </rPh>
    <rPh sb="25" eb="28">
      <t>カイイジョウ</t>
    </rPh>
    <rPh sb="28" eb="29">
      <t>オコナ</t>
    </rPh>
    <rPh sb="34" eb="36">
      <t>バアイ</t>
    </rPh>
    <rPh sb="39" eb="41">
      <t>チョッキン</t>
    </rPh>
    <rPh sb="43" eb="44">
      <t>カイ</t>
    </rPh>
    <rPh sb="48" eb="50">
      <t>キニュウ</t>
    </rPh>
    <phoneticPr fontId="2"/>
  </si>
  <si>
    <r>
      <t>（注）土曜日を８時間未満としている場合は、（3）に短縮の状況を記入</t>
    </r>
    <r>
      <rPr>
        <sz val="9"/>
        <rFont val="ＭＳ Ｐゴシック"/>
        <family val="3"/>
        <charset val="128"/>
      </rPr>
      <t>してください</t>
    </r>
    <r>
      <rPr>
        <sz val="8"/>
        <rFont val="ＭＳ Ｐゴシック"/>
        <family val="3"/>
        <charset val="128"/>
      </rPr>
      <t>。</t>
    </r>
    <rPh sb="3" eb="6">
      <t>ドヨウビ</t>
    </rPh>
    <rPh sb="8" eb="10">
      <t>ジカン</t>
    </rPh>
    <rPh sb="10" eb="12">
      <t>ミマン</t>
    </rPh>
    <rPh sb="17" eb="19">
      <t>バアイ</t>
    </rPh>
    <phoneticPr fontId="2"/>
  </si>
  <si>
    <t>（注）1 保育時間を短縮（８時間未満）している場合に記入してください。</t>
    <phoneticPr fontId="2"/>
  </si>
  <si>
    <t>　　　  有としてください。（以下同じ。）</t>
    <rPh sb="5" eb="6">
      <t>ア</t>
    </rPh>
    <rPh sb="15" eb="17">
      <t>イカ</t>
    </rPh>
    <rPh sb="17" eb="18">
      <t>オナ</t>
    </rPh>
    <phoneticPr fontId="2"/>
  </si>
  <si>
    <t>（注）1　監査資料作成基準日の状況を記入してください。</t>
    <rPh sb="1" eb="2">
      <t>チュウ</t>
    </rPh>
    <rPh sb="15" eb="17">
      <t>ジョウキョウ</t>
    </rPh>
    <rPh sb="18" eb="20">
      <t>キニュウ</t>
    </rPh>
    <phoneticPr fontId="2"/>
  </si>
  <si>
    <t>　　　2　「年齢構成」欄には、年度当初、クラス編成時の保育対象児童年齢を記入してください。</t>
    <rPh sb="15" eb="17">
      <t>ネンド</t>
    </rPh>
    <rPh sb="17" eb="19">
      <t>トウショ</t>
    </rPh>
    <phoneticPr fontId="2"/>
  </si>
  <si>
    <t>　　　4　「常勤の保育士」とは、保育所の就業規則等で常勤とされている保育士（採用形態の区別は問わない。）をいいます。</t>
    <rPh sb="6" eb="8">
      <t>ジョウキン</t>
    </rPh>
    <rPh sb="9" eb="12">
      <t>ホイクシ</t>
    </rPh>
    <rPh sb="16" eb="19">
      <t>ホイクショ</t>
    </rPh>
    <rPh sb="20" eb="22">
      <t>シュウギョウ</t>
    </rPh>
    <rPh sb="22" eb="24">
      <t>キソク</t>
    </rPh>
    <rPh sb="24" eb="25">
      <t>トウ</t>
    </rPh>
    <rPh sb="26" eb="28">
      <t>ジョウキン</t>
    </rPh>
    <rPh sb="34" eb="37">
      <t>ホイクシ</t>
    </rPh>
    <rPh sb="38" eb="40">
      <t>サイヨウ</t>
    </rPh>
    <rPh sb="40" eb="42">
      <t>ケイタイ</t>
    </rPh>
    <rPh sb="43" eb="45">
      <t>クベツ</t>
    </rPh>
    <rPh sb="46" eb="47">
      <t>ト</t>
    </rPh>
    <phoneticPr fontId="2"/>
  </si>
  <si>
    <t>　　　5　「短時間勤務の保育士」とは、１日６時間未満又は月20日未満勤務の保育士をいいます。</t>
    <rPh sb="6" eb="9">
      <t>タンジカン</t>
    </rPh>
    <rPh sb="9" eb="11">
      <t>キンム</t>
    </rPh>
    <rPh sb="12" eb="15">
      <t>ホイクシ</t>
    </rPh>
    <rPh sb="20" eb="21">
      <t>ニチ</t>
    </rPh>
    <rPh sb="22" eb="24">
      <t>ジカン</t>
    </rPh>
    <rPh sb="24" eb="26">
      <t>ミマン</t>
    </rPh>
    <rPh sb="26" eb="27">
      <t>マタ</t>
    </rPh>
    <rPh sb="28" eb="29">
      <t>ツキ</t>
    </rPh>
    <rPh sb="31" eb="32">
      <t>ニチ</t>
    </rPh>
    <rPh sb="32" eb="34">
      <t>ミマン</t>
    </rPh>
    <rPh sb="34" eb="36">
      <t>キンム</t>
    </rPh>
    <rPh sb="37" eb="40">
      <t>ホイクシ</t>
    </rPh>
    <phoneticPr fontId="2"/>
  </si>
  <si>
    <t>　　　6　「常勤以外の保育士」とは、常勤の保育士又は短時間勤務の保育士以外の保育士をいいます。</t>
    <rPh sb="6" eb="8">
      <t>ジョウキン</t>
    </rPh>
    <rPh sb="8" eb="10">
      <t>イガイ</t>
    </rPh>
    <rPh sb="11" eb="14">
      <t>ホイクシ</t>
    </rPh>
    <rPh sb="18" eb="20">
      <t>ジョウキン</t>
    </rPh>
    <rPh sb="21" eb="24">
      <t>ホイクシ</t>
    </rPh>
    <rPh sb="24" eb="25">
      <t>マタ</t>
    </rPh>
    <rPh sb="26" eb="29">
      <t>タンジカン</t>
    </rPh>
    <rPh sb="29" eb="31">
      <t>キンム</t>
    </rPh>
    <rPh sb="32" eb="35">
      <t>ホイクシ</t>
    </rPh>
    <rPh sb="35" eb="37">
      <t>イガイ</t>
    </rPh>
    <rPh sb="38" eb="41">
      <t>ホイクシ</t>
    </rPh>
    <phoneticPr fontId="2"/>
  </si>
  <si>
    <t>一時預かり事業</t>
    <rPh sb="0" eb="2">
      <t>イチジ</t>
    </rPh>
    <rPh sb="2" eb="3">
      <t>アズ</t>
    </rPh>
    <rPh sb="5" eb="7">
      <t>ジギョウ</t>
    </rPh>
    <phoneticPr fontId="2"/>
  </si>
  <si>
    <t>　　　2　常勤とは、各保育所の就業規則等で定められ、常勤とされる者と同一勤務形態にある者（正規、非正規を問わない。）をいいます。</t>
    <rPh sb="5" eb="7">
      <t>ジョウキン</t>
    </rPh>
    <rPh sb="10" eb="11">
      <t>カク</t>
    </rPh>
    <rPh sb="11" eb="14">
      <t>ホイクショ</t>
    </rPh>
    <rPh sb="15" eb="17">
      <t>シュウギョウ</t>
    </rPh>
    <rPh sb="17" eb="19">
      <t>キソク</t>
    </rPh>
    <rPh sb="19" eb="20">
      <t>トウ</t>
    </rPh>
    <rPh sb="21" eb="22">
      <t>サダ</t>
    </rPh>
    <rPh sb="26" eb="28">
      <t>ジョウキン</t>
    </rPh>
    <rPh sb="32" eb="33">
      <t>モノ</t>
    </rPh>
    <rPh sb="34" eb="35">
      <t>ドウ</t>
    </rPh>
    <rPh sb="35" eb="36">
      <t>イツ</t>
    </rPh>
    <rPh sb="36" eb="38">
      <t>キンム</t>
    </rPh>
    <rPh sb="38" eb="40">
      <t>ケイタイ</t>
    </rPh>
    <rPh sb="43" eb="44">
      <t>モノ</t>
    </rPh>
    <rPh sb="45" eb="47">
      <t>セイキ</t>
    </rPh>
    <rPh sb="48" eb="51">
      <t>ヒセイキ</t>
    </rPh>
    <rPh sb="52" eb="53">
      <t>ト</t>
    </rPh>
    <phoneticPr fontId="2"/>
  </si>
  <si>
    <t>　　　 　点第１位四捨五入）をいいます。</t>
    <phoneticPr fontId="2"/>
  </si>
  <si>
    <t>　　　5　１月は、原則として４週間で計算してください。</t>
    <rPh sb="6" eb="7">
      <t>ツキ</t>
    </rPh>
    <rPh sb="9" eb="11">
      <t>ゲンソク</t>
    </rPh>
    <rPh sb="15" eb="17">
      <t>シュウカン</t>
    </rPh>
    <rPh sb="18" eb="20">
      <t>ケイサン</t>
    </rPh>
    <phoneticPr fontId="2"/>
  </si>
  <si>
    <t>　　　 　○を付してください。</t>
    <phoneticPr fontId="2"/>
  </si>
  <si>
    <t>　　　7　地域子育て支援拠点事業（同様の自主事業を含む。）の専任職員である保育士は、原則として計上しないでください。</t>
    <rPh sb="30" eb="32">
      <t>センニン</t>
    </rPh>
    <rPh sb="32" eb="34">
      <t>ショクイン</t>
    </rPh>
    <rPh sb="37" eb="40">
      <t>ホイクシ</t>
    </rPh>
    <rPh sb="42" eb="44">
      <t>ゲンソク</t>
    </rPh>
    <rPh sb="47" eb="49">
      <t>ケイジョウ</t>
    </rPh>
    <phoneticPr fontId="2"/>
  </si>
  <si>
    <t>　　　8　分園がある場合には、保育士の配置状況について別途作成してください。</t>
    <rPh sb="5" eb="6">
      <t>ブン</t>
    </rPh>
    <rPh sb="6" eb="7">
      <t>エン</t>
    </rPh>
    <rPh sb="10" eb="12">
      <t>バアイ</t>
    </rPh>
    <rPh sb="15" eb="18">
      <t>ホイクシ</t>
    </rPh>
    <rPh sb="19" eb="21">
      <t>ハイチ</t>
    </rPh>
    <rPh sb="21" eb="23">
      <t>ジョウキョウ</t>
    </rPh>
    <rPh sb="27" eb="29">
      <t>ベット</t>
    </rPh>
    <rPh sb="29" eb="31">
      <t>サクセイ</t>
    </rPh>
    <phoneticPr fontId="2"/>
  </si>
  <si>
    <t>（参考）保育士（保健師等を含む。）の配置については、別紙「保育士の必要配置と配置基準」を参照してください。</t>
    <rPh sb="1" eb="3">
      <t>サンコウ</t>
    </rPh>
    <rPh sb="4" eb="7">
      <t>ホイクシ</t>
    </rPh>
    <rPh sb="8" eb="11">
      <t>ホケンシ</t>
    </rPh>
    <rPh sb="11" eb="12">
      <t>トウ</t>
    </rPh>
    <rPh sb="13" eb="14">
      <t>フク</t>
    </rPh>
    <rPh sb="18" eb="20">
      <t>ハイチ</t>
    </rPh>
    <rPh sb="44" eb="46">
      <t>サンショウ</t>
    </rPh>
    <phoneticPr fontId="2"/>
  </si>
  <si>
    <t>（注）1　「資格」欄には保育士等職種に応じた資格の有無を記入してください。（以下同じ。）</t>
    <rPh sb="1" eb="2">
      <t>チュウ</t>
    </rPh>
    <rPh sb="38" eb="40">
      <t>イカ</t>
    </rPh>
    <rPh sb="40" eb="41">
      <t>オナ</t>
    </rPh>
    <phoneticPr fontId="2"/>
  </si>
  <si>
    <t xml:space="preserve">　　　2　最低基準上の保育士定数の一部に算入できない短時間勤務保育士についても記入してください。 </t>
    <phoneticPr fontId="2"/>
  </si>
  <si>
    <t>（注）1　前年度４月１日以降の状況を記入してください。</t>
    <rPh sb="1" eb="2">
      <t>チュウ</t>
    </rPh>
    <rPh sb="5" eb="8">
      <t>ゼンネンド</t>
    </rPh>
    <rPh sb="9" eb="10">
      <t>ガツ</t>
    </rPh>
    <rPh sb="11" eb="12">
      <t>ニチ</t>
    </rPh>
    <rPh sb="12" eb="14">
      <t>イコウ</t>
    </rPh>
    <rPh sb="15" eb="17">
      <t>ジョウキョウ</t>
    </rPh>
    <rPh sb="18" eb="20">
      <t>キニュウ</t>
    </rPh>
    <phoneticPr fontId="2"/>
  </si>
  <si>
    <t>　　　2　採用形態（正規職員、臨時職員等）の区別を問わず記入してください。ただし、産休等代替職員は除いてください。</t>
    <rPh sb="5" eb="7">
      <t>サイヨウ</t>
    </rPh>
    <rPh sb="7" eb="9">
      <t>ケイタイ</t>
    </rPh>
    <rPh sb="10" eb="12">
      <t>セイキ</t>
    </rPh>
    <rPh sb="12" eb="13">
      <t>ショク</t>
    </rPh>
    <rPh sb="13" eb="14">
      <t>イン</t>
    </rPh>
    <rPh sb="15" eb="17">
      <t>リンジ</t>
    </rPh>
    <rPh sb="17" eb="19">
      <t>ショクイン</t>
    </rPh>
    <rPh sb="19" eb="20">
      <t>トウ</t>
    </rPh>
    <rPh sb="22" eb="24">
      <t>クベツ</t>
    </rPh>
    <rPh sb="25" eb="26">
      <t>ト</t>
    </rPh>
    <rPh sb="28" eb="30">
      <t>キニュウ</t>
    </rPh>
    <phoneticPr fontId="2"/>
  </si>
  <si>
    <t>（注）1　前年度監査資料作成基準日以降の職員の異動状況を記入してください。</t>
    <rPh sb="1" eb="2">
      <t>チュウ</t>
    </rPh>
    <rPh sb="5" eb="8">
      <t>ゼンネンド</t>
    </rPh>
    <rPh sb="10" eb="12">
      <t>シリョウ</t>
    </rPh>
    <rPh sb="12" eb="14">
      <t>サクセイ</t>
    </rPh>
    <rPh sb="14" eb="17">
      <t>キジュンビ</t>
    </rPh>
    <phoneticPr fontId="2"/>
  </si>
  <si>
    <t>　　　2　採用、転出、転入者の順に記入してください。</t>
    <rPh sb="8" eb="10">
      <t>テンシュツ</t>
    </rPh>
    <rPh sb="11" eb="14">
      <t>テンニュウシャ</t>
    </rPh>
    <rPh sb="15" eb="16">
      <t>ジュン</t>
    </rPh>
    <phoneticPr fontId="2"/>
  </si>
  <si>
    <t>　　　3　採用形態（正規職員、臨時職員、パート、派遣等）の区別を問わず記入してください。ただし、産休等代替職員は除いてください。</t>
    <rPh sb="24" eb="26">
      <t>ハケン</t>
    </rPh>
    <rPh sb="48" eb="50">
      <t>サンキュウ</t>
    </rPh>
    <rPh sb="50" eb="51">
      <t>トウ</t>
    </rPh>
    <rPh sb="51" eb="53">
      <t>ダイタイ</t>
    </rPh>
    <rPh sb="53" eb="55">
      <t>ショクイン</t>
    </rPh>
    <rPh sb="56" eb="57">
      <t>ノゾ</t>
    </rPh>
    <phoneticPr fontId="2"/>
  </si>
  <si>
    <t>　　　4　「区分」欄には、採用、転出、転入の区分を記入してください。</t>
    <rPh sb="6" eb="8">
      <t>クブン</t>
    </rPh>
    <rPh sb="9" eb="10">
      <t>ラン</t>
    </rPh>
    <rPh sb="13" eb="15">
      <t>サイヨウ</t>
    </rPh>
    <rPh sb="16" eb="18">
      <t>テンシュツ</t>
    </rPh>
    <rPh sb="19" eb="21">
      <t>テンニュウ</t>
    </rPh>
    <rPh sb="22" eb="24">
      <t>クブン</t>
    </rPh>
    <rPh sb="25" eb="27">
      <t>キニュウ</t>
    </rPh>
    <phoneticPr fontId="2"/>
  </si>
  <si>
    <t>　　　5　正規職員以外の採用の場合には、「雇用予定年月」欄に期間を記入してください。なお、更新を予定している場合には、更新予定期間を含めて記</t>
    <rPh sb="5" eb="7">
      <t>セイキ</t>
    </rPh>
    <rPh sb="7" eb="9">
      <t>ショクイン</t>
    </rPh>
    <rPh sb="9" eb="11">
      <t>イガイ</t>
    </rPh>
    <rPh sb="12" eb="14">
      <t>サイヨウ</t>
    </rPh>
    <rPh sb="15" eb="17">
      <t>バアイ</t>
    </rPh>
    <rPh sb="21" eb="23">
      <t>コヨウ</t>
    </rPh>
    <rPh sb="23" eb="25">
      <t>ヨテイ</t>
    </rPh>
    <rPh sb="25" eb="27">
      <t>ネンゲツ</t>
    </rPh>
    <rPh sb="28" eb="29">
      <t>ラン</t>
    </rPh>
    <rPh sb="30" eb="32">
      <t>キカン</t>
    </rPh>
    <rPh sb="33" eb="35">
      <t>キニュウ</t>
    </rPh>
    <rPh sb="45" eb="47">
      <t>コウシン</t>
    </rPh>
    <rPh sb="48" eb="50">
      <t>ヨテイ</t>
    </rPh>
    <rPh sb="54" eb="56">
      <t>バアイ</t>
    </rPh>
    <rPh sb="59" eb="61">
      <t>コウシン</t>
    </rPh>
    <rPh sb="61" eb="63">
      <t>ヨテイ</t>
    </rPh>
    <rPh sb="63" eb="65">
      <t>キカン</t>
    </rPh>
    <phoneticPr fontId="2"/>
  </si>
  <si>
    <t>　　　   入してください。（例：雇用通知書による雇用期間６ヶ月、更新予定６ヶ月の場合は１年(更新予定)）</t>
    <rPh sb="15" eb="16">
      <t>レイ</t>
    </rPh>
    <rPh sb="17" eb="19">
      <t>コヨウ</t>
    </rPh>
    <rPh sb="19" eb="22">
      <t>ツウチショ</t>
    </rPh>
    <rPh sb="25" eb="27">
      <t>コヨウ</t>
    </rPh>
    <rPh sb="27" eb="29">
      <t>キカン</t>
    </rPh>
    <rPh sb="31" eb="32">
      <t>ゲツ</t>
    </rPh>
    <rPh sb="33" eb="35">
      <t>コウシン</t>
    </rPh>
    <rPh sb="35" eb="37">
      <t>ヨテイ</t>
    </rPh>
    <rPh sb="39" eb="40">
      <t>ゲツ</t>
    </rPh>
    <rPh sb="41" eb="43">
      <t>バアイ</t>
    </rPh>
    <rPh sb="45" eb="46">
      <t>ネン</t>
    </rPh>
    <rPh sb="47" eb="49">
      <t>コウシン</t>
    </rPh>
    <rPh sb="49" eb="51">
      <t>ヨテイ</t>
    </rPh>
    <phoneticPr fontId="2"/>
  </si>
  <si>
    <t>　　　6　採用の場合には、「選考」及び「選考方法」欄を記入してください。</t>
    <rPh sb="5" eb="7">
      <t>サイヨウ</t>
    </rPh>
    <rPh sb="8" eb="10">
      <t>バアイ</t>
    </rPh>
    <rPh sb="14" eb="16">
      <t>センコウ</t>
    </rPh>
    <rPh sb="17" eb="18">
      <t>オヨ</t>
    </rPh>
    <rPh sb="20" eb="22">
      <t>センコウ</t>
    </rPh>
    <rPh sb="22" eb="24">
      <t>ホウホウ</t>
    </rPh>
    <rPh sb="25" eb="26">
      <t>ラン</t>
    </rPh>
    <rPh sb="27" eb="29">
      <t>キニュウ</t>
    </rPh>
    <phoneticPr fontId="2"/>
  </si>
  <si>
    <t>（注）1　前年度監査資料作成基準日以降の職員の状況を記入してください。</t>
    <rPh sb="1" eb="2">
      <t>チュウ</t>
    </rPh>
    <rPh sb="5" eb="8">
      <t>ゼンネンド</t>
    </rPh>
    <rPh sb="10" eb="12">
      <t>シリョウ</t>
    </rPh>
    <rPh sb="12" eb="14">
      <t>サクセイ</t>
    </rPh>
    <rPh sb="14" eb="17">
      <t>キジュンビ</t>
    </rPh>
    <phoneticPr fontId="2"/>
  </si>
  <si>
    <t>　　　2　「区分」欄には、産休、病休、育休等の区分を記入してください。</t>
    <rPh sb="6" eb="8">
      <t>クブン</t>
    </rPh>
    <rPh sb="9" eb="10">
      <t>ラン</t>
    </rPh>
    <rPh sb="13" eb="15">
      <t>サンキュウ</t>
    </rPh>
    <rPh sb="16" eb="17">
      <t>ビョウ</t>
    </rPh>
    <rPh sb="17" eb="18">
      <t>キュウ</t>
    </rPh>
    <rPh sb="19" eb="21">
      <t>イクキュウ</t>
    </rPh>
    <rPh sb="21" eb="22">
      <t>トウ</t>
    </rPh>
    <rPh sb="23" eb="25">
      <t>クブン</t>
    </rPh>
    <rPh sb="26" eb="28">
      <t>キニュウ</t>
    </rPh>
    <phoneticPr fontId="2"/>
  </si>
  <si>
    <t>（注）1　６職員の配置状況（1）で計上した職員について、監査資料作成基準日の状況を記入してください。</t>
    <rPh sb="6" eb="8">
      <t>ショクイン</t>
    </rPh>
    <rPh sb="9" eb="11">
      <t>ハイチ</t>
    </rPh>
    <rPh sb="11" eb="13">
      <t>ジョウキョウ</t>
    </rPh>
    <rPh sb="17" eb="19">
      <t>ケイジョウ</t>
    </rPh>
    <rPh sb="21" eb="23">
      <t>ショクイン</t>
    </rPh>
    <rPh sb="30" eb="32">
      <t>シリョウ</t>
    </rPh>
    <rPh sb="32" eb="34">
      <t>サクセイ</t>
    </rPh>
    <phoneticPr fontId="2"/>
  </si>
  <si>
    <t>　　　2　｢採用形態の別｣欄は、正規、臨時、パート、派遣等と記入してください。</t>
    <rPh sb="6" eb="8">
      <t>サイヨウ</t>
    </rPh>
    <rPh sb="8" eb="10">
      <t>ケイタイ</t>
    </rPh>
    <rPh sb="11" eb="12">
      <t>ベツ</t>
    </rPh>
    <rPh sb="16" eb="18">
      <t>セイキ</t>
    </rPh>
    <rPh sb="19" eb="21">
      <t>リンジ</t>
    </rPh>
    <rPh sb="26" eb="28">
      <t>ハケン</t>
    </rPh>
    <rPh sb="28" eb="29">
      <t>トウ</t>
    </rPh>
    <rPh sb="30" eb="32">
      <t>キニュウ</t>
    </rPh>
    <phoneticPr fontId="2"/>
  </si>
  <si>
    <t>　　　3　｢他の社会福祉施設経験年数｣欄は、措置費等の支弁対象となっている施設に勤務した年数を記入してください。　（パートタイム職員を除き、臨時</t>
    <phoneticPr fontId="2"/>
  </si>
  <si>
    <t>（注）本表は（1）表により兼任となっている職員について記入してください。なお、「番号」欄には、（1）表の番号を記入してください。</t>
    <phoneticPr fontId="2"/>
  </si>
  <si>
    <t>（注）「諸手当」欄は、監査資料作成基準日の直近の支給日現在の金額を記入してください。</t>
    <rPh sb="4" eb="7">
      <t>ショテアテ</t>
    </rPh>
    <rPh sb="8" eb="9">
      <t>ラン</t>
    </rPh>
    <rPh sb="13" eb="15">
      <t>シリョウ</t>
    </rPh>
    <rPh sb="15" eb="17">
      <t>サクセイ</t>
    </rPh>
    <rPh sb="21" eb="23">
      <t>チョッキン</t>
    </rPh>
    <rPh sb="24" eb="27">
      <t>シキュウビ</t>
    </rPh>
    <rPh sb="27" eb="29">
      <t>ゲンザイ</t>
    </rPh>
    <rPh sb="30" eb="32">
      <t>キンガク</t>
    </rPh>
    <phoneticPr fontId="2"/>
  </si>
  <si>
    <t>一時預かり等実児童数</t>
    <rPh sb="2" eb="3">
      <t>アズ</t>
    </rPh>
    <phoneticPr fontId="2"/>
  </si>
  <si>
    <t>一時預かり事業</t>
    <rPh sb="2" eb="3">
      <t>アズ</t>
    </rPh>
    <phoneticPr fontId="2"/>
  </si>
  <si>
    <t>(注)</t>
    <rPh sb="1" eb="2">
      <t>チュウ</t>
    </rPh>
    <phoneticPr fontId="2"/>
  </si>
  <si>
    <t>　　　　　　　　　　　　保育所（園）　   　</t>
    <rPh sb="12" eb="13">
      <t>タモツ</t>
    </rPh>
    <rPh sb="13" eb="14">
      <t>イク</t>
    </rPh>
    <rPh sb="14" eb="15">
      <t>ショ</t>
    </rPh>
    <rPh sb="16" eb="17">
      <t>エン</t>
    </rPh>
    <phoneticPr fontId="2"/>
  </si>
  <si>
    <t>　本表は、監査資料作成基準日の属する月まで記入してください。</t>
    <rPh sb="1" eb="2">
      <t>ホン</t>
    </rPh>
    <rPh sb="2" eb="3">
      <t>ヒョウ</t>
    </rPh>
    <phoneticPr fontId="2"/>
  </si>
  <si>
    <t>１　施設の概要</t>
    <rPh sb="5" eb="7">
      <t>ガイヨウ</t>
    </rPh>
    <phoneticPr fontId="2"/>
  </si>
  <si>
    <t>採用形態の別</t>
    <rPh sb="0" eb="2">
      <t>サイヨウ</t>
    </rPh>
    <rPh sb="2" eb="4">
      <t>ケイタイ</t>
    </rPh>
    <rPh sb="5" eb="6">
      <t>ベツ</t>
    </rPh>
    <phoneticPr fontId="2"/>
  </si>
  <si>
    <t>専任兼任の別</t>
    <rPh sb="0" eb="2">
      <t>センニン</t>
    </rPh>
    <rPh sb="2" eb="4">
      <t>ケンニン</t>
    </rPh>
    <rPh sb="5" eb="6">
      <t>ベツ</t>
    </rPh>
    <phoneticPr fontId="2"/>
  </si>
  <si>
    <t>資格の
種別</t>
    <rPh sb="0" eb="2">
      <t>シカク</t>
    </rPh>
    <rPh sb="4" eb="6">
      <t>シュベツ</t>
    </rPh>
    <phoneticPr fontId="2"/>
  </si>
  <si>
    <t>他の社会福祉施設経験年数</t>
    <rPh sb="0" eb="1">
      <t>タ</t>
    </rPh>
    <rPh sb="2" eb="4">
      <t>シャカイ</t>
    </rPh>
    <rPh sb="4" eb="6">
      <t>フクシ</t>
    </rPh>
    <rPh sb="6" eb="8">
      <t>シセツ</t>
    </rPh>
    <rPh sb="8" eb="10">
      <t>ケイケン</t>
    </rPh>
    <rPh sb="10" eb="12">
      <t>ネンスウ</t>
    </rPh>
    <phoneticPr fontId="2"/>
  </si>
  <si>
    <t>　　　4　公立保育所の職員の｢経験年数」欄には、市町村への採用年月日及び当該市町村職員としての経験年数（保育所以外を除く。）を記入してください。</t>
    <rPh sb="11" eb="13">
      <t>ショクイン</t>
    </rPh>
    <rPh sb="47" eb="49">
      <t>ケイケン</t>
    </rPh>
    <rPh sb="55" eb="57">
      <t>イガイ</t>
    </rPh>
    <rPh sb="58" eb="59">
      <t>ノゾ</t>
    </rPh>
    <phoneticPr fontId="2"/>
  </si>
  <si>
    <t>採用
年月日</t>
    <rPh sb="0" eb="2">
      <t>サイヨウ</t>
    </rPh>
    <rPh sb="3" eb="4">
      <t>ネン</t>
    </rPh>
    <rPh sb="4" eb="5">
      <t>ツキ</t>
    </rPh>
    <rPh sb="5" eb="6">
      <t>ニチ</t>
    </rPh>
    <phoneticPr fontId="2"/>
  </si>
  <si>
    <t>必要数</t>
    <rPh sb="0" eb="2">
      <t>ヒツヨウ</t>
    </rPh>
    <rPh sb="2" eb="3">
      <t>スウ</t>
    </rPh>
    <phoneticPr fontId="2"/>
  </si>
  <si>
    <t>配置数</t>
    <rPh sb="0" eb="3">
      <t>ハイチスウ</t>
    </rPh>
    <phoneticPr fontId="2"/>
  </si>
  <si>
    <t>小数点第2位切捨</t>
    <rPh sb="0" eb="3">
      <t>ショウスウテン</t>
    </rPh>
    <rPh sb="3" eb="4">
      <t>ダイ</t>
    </rPh>
    <rPh sb="5" eb="6">
      <t>イ</t>
    </rPh>
    <rPh sb="6" eb="7">
      <t>キ</t>
    </rPh>
    <rPh sb="7" eb="8">
      <t>ス</t>
    </rPh>
    <phoneticPr fontId="2"/>
  </si>
  <si>
    <t>Ｂ</t>
    <phoneticPr fontId="2"/>
  </si>
  <si>
    <t>（2）　（1）以外の職員（保育補助者等）配置の状況</t>
    <rPh sb="7" eb="9">
      <t>イガイ</t>
    </rPh>
    <rPh sb="13" eb="15">
      <t>ホイク</t>
    </rPh>
    <rPh sb="15" eb="17">
      <t>ホジョ</t>
    </rPh>
    <rPh sb="17" eb="18">
      <t>シャ</t>
    </rPh>
    <rPh sb="18" eb="19">
      <t>トウ</t>
    </rPh>
    <rPh sb="20" eb="22">
      <t>ハイチ</t>
    </rPh>
    <phoneticPr fontId="2"/>
  </si>
  <si>
    <t>4  月</t>
    <phoneticPr fontId="2"/>
  </si>
  <si>
    <t>5  月</t>
    <phoneticPr fontId="2"/>
  </si>
  <si>
    <t>6  月</t>
    <phoneticPr fontId="2"/>
  </si>
  <si>
    <t>7  月</t>
    <phoneticPr fontId="2"/>
  </si>
  <si>
    <t>8  月</t>
    <phoneticPr fontId="2"/>
  </si>
  <si>
    <t>9  月</t>
    <phoneticPr fontId="2"/>
  </si>
  <si>
    <t>10  月</t>
    <phoneticPr fontId="2"/>
  </si>
  <si>
    <t>11  月</t>
    <phoneticPr fontId="2"/>
  </si>
  <si>
    <t>12  月</t>
    <phoneticPr fontId="2"/>
  </si>
  <si>
    <t>2  月</t>
    <phoneticPr fontId="2"/>
  </si>
  <si>
    <t>　　　3　県条例上の保育士定数の一部に算入できない短時間勤務保育士については含めないでください。</t>
    <rPh sb="5" eb="8">
      <t>ケンジョウレイ</t>
    </rPh>
    <rPh sb="38" eb="39">
      <t>フク</t>
    </rPh>
    <phoneticPr fontId="2"/>
  </si>
  <si>
    <t>配置職員数</t>
    <rPh sb="0" eb="2">
      <t>ハイチ</t>
    </rPh>
    <rPh sb="2" eb="4">
      <t>ショクイン</t>
    </rPh>
    <rPh sb="4" eb="5">
      <t>スウ</t>
    </rPh>
    <phoneticPr fontId="2"/>
  </si>
  <si>
    <t>　　　6　配置職員数記入欄のうち、「所長設置単価適用」欄、「専任主任保育士」欄及び「実施補助事業等」欄において、該当するものには有無又は</t>
    <rPh sb="5" eb="7">
      <t>ハイチ</t>
    </rPh>
    <rPh sb="7" eb="10">
      <t>ショクインスウ</t>
    </rPh>
    <rPh sb="48" eb="49">
      <t>トウ</t>
    </rPh>
    <phoneticPr fontId="2"/>
  </si>
  <si>
    <t>常時最低基準を満たすための数</t>
    <rPh sb="0" eb="2">
      <t>ジョウジ</t>
    </rPh>
    <rPh sb="2" eb="4">
      <t>サイテイ</t>
    </rPh>
    <rPh sb="4" eb="6">
      <t>キジュン</t>
    </rPh>
    <rPh sb="7" eb="8">
      <t>ミ</t>
    </rPh>
    <rPh sb="13" eb="14">
      <t>カズ</t>
    </rPh>
    <phoneticPr fontId="2"/>
  </si>
  <si>
    <t>Ｄ</t>
    <phoneticPr fontId="2"/>
  </si>
  <si>
    <t>人</t>
    <rPh sb="0" eb="1">
      <t>ヒト</t>
    </rPh>
    <phoneticPr fontId="2"/>
  </si>
  <si>
    <t>合計(Ｋ=A+B+C+Ｄ+E+F+G+H+I+J）</t>
    <rPh sb="0" eb="2">
      <t>ゴウケイ</t>
    </rPh>
    <phoneticPr fontId="2"/>
  </si>
  <si>
    <t>嘱託医等</t>
    <rPh sb="0" eb="3">
      <t>ショクタクイ</t>
    </rPh>
    <rPh sb="3" eb="4">
      <t>トウ</t>
    </rPh>
    <phoneticPr fontId="2"/>
  </si>
  <si>
    <t>看護師</t>
    <rPh sb="0" eb="3">
      <t>カンゴシ</t>
    </rPh>
    <phoneticPr fontId="2"/>
  </si>
  <si>
    <t>保健師</t>
    <rPh sb="0" eb="3">
      <t>ホケンシ</t>
    </rPh>
    <phoneticPr fontId="2"/>
  </si>
  <si>
    <t>乳児を入れさせる保育所にあっては保健師又は看護師</t>
    <rPh sb="0" eb="2">
      <t>ニュウジ</t>
    </rPh>
    <rPh sb="3" eb="4">
      <t>イ</t>
    </rPh>
    <rPh sb="8" eb="11">
      <t>ホイクショ</t>
    </rPh>
    <rPh sb="16" eb="19">
      <t>ホケンシ</t>
    </rPh>
    <rPh sb="19" eb="20">
      <t>マタ</t>
    </rPh>
    <rPh sb="21" eb="24">
      <t>カンゴシ</t>
    </rPh>
    <phoneticPr fontId="2"/>
  </si>
  <si>
    <t>を配置するよう努めるものとされる。</t>
    <rPh sb="1" eb="3">
      <t>ハイチ</t>
    </rPh>
    <rPh sb="7" eb="8">
      <t>ツト</t>
    </rPh>
    <phoneticPr fontId="2"/>
  </si>
  <si>
    <t>２号</t>
    <rPh sb="1" eb="2">
      <t>ゴウ</t>
    </rPh>
    <phoneticPr fontId="2"/>
  </si>
  <si>
    <t>３号</t>
    <rPh sb="1" eb="2">
      <t>ゴウ</t>
    </rPh>
    <phoneticPr fontId="2"/>
  </si>
  <si>
    <t>　</t>
    <phoneticPr fontId="2"/>
  </si>
  <si>
    <t>※　「特例で１号認定子どもを保育している場合は、在籍児童数に含める」旨を記載する。</t>
    <rPh sb="3" eb="5">
      <t>トクレイ</t>
    </rPh>
    <rPh sb="7" eb="8">
      <t>ゴウ</t>
    </rPh>
    <rPh sb="8" eb="10">
      <t>ニンテイ</t>
    </rPh>
    <rPh sb="10" eb="11">
      <t>コ</t>
    </rPh>
    <rPh sb="14" eb="16">
      <t>ホイク</t>
    </rPh>
    <rPh sb="20" eb="22">
      <t>バアイ</t>
    </rPh>
    <rPh sb="24" eb="26">
      <t>ザイセキ</t>
    </rPh>
    <rPh sb="26" eb="28">
      <t>ジドウ</t>
    </rPh>
    <rPh sb="28" eb="29">
      <t>スウ</t>
    </rPh>
    <rPh sb="30" eb="31">
      <t>フク</t>
    </rPh>
    <rPh sb="34" eb="35">
      <t>ムネ</t>
    </rPh>
    <rPh sb="36" eb="38">
      <t>キサイ</t>
    </rPh>
    <phoneticPr fontId="2"/>
  </si>
  <si>
    <t>　　本年度入所児童数</t>
    <rPh sb="2" eb="5">
      <t>ホンネンド</t>
    </rPh>
    <rPh sb="5" eb="7">
      <t>ニュウショ</t>
    </rPh>
    <rPh sb="7" eb="9">
      <t>ジドウ</t>
    </rPh>
    <rPh sb="9" eb="10">
      <t>スウ</t>
    </rPh>
    <phoneticPr fontId="2"/>
  </si>
  <si>
    <t>1  月</t>
    <phoneticPr fontId="2"/>
  </si>
  <si>
    <t>　　　2  延長保育又は一時預かり料等について、保育時間等により料金が異なる場合又は飲食費等を徴収している場合は、区分して記入してください。</t>
    <rPh sb="6" eb="8">
      <t>エンチョウ</t>
    </rPh>
    <rPh sb="8" eb="10">
      <t>ホイク</t>
    </rPh>
    <rPh sb="10" eb="11">
      <t>マタ</t>
    </rPh>
    <rPh sb="12" eb="14">
      <t>イチジ</t>
    </rPh>
    <rPh sb="14" eb="15">
      <t>アズ</t>
    </rPh>
    <rPh sb="17" eb="18">
      <t>リョウ</t>
    </rPh>
    <rPh sb="18" eb="19">
      <t>トウ</t>
    </rPh>
    <rPh sb="24" eb="26">
      <t>ホイク</t>
    </rPh>
    <rPh sb="26" eb="29">
      <t>ジカントウ</t>
    </rPh>
    <rPh sb="32" eb="34">
      <t>リョウキン</t>
    </rPh>
    <rPh sb="35" eb="36">
      <t>コト</t>
    </rPh>
    <rPh sb="38" eb="40">
      <t>バアイ</t>
    </rPh>
    <rPh sb="40" eb="41">
      <t>マタ</t>
    </rPh>
    <rPh sb="42" eb="45">
      <t>インショクヒ</t>
    </rPh>
    <rPh sb="45" eb="46">
      <t>トウ</t>
    </rPh>
    <rPh sb="47" eb="49">
      <t>チョウシュウ</t>
    </rPh>
    <rPh sb="53" eb="55">
      <t>バアイ</t>
    </rPh>
    <rPh sb="57" eb="59">
      <t>クブン</t>
    </rPh>
    <rPh sb="61" eb="63">
      <t>キニュウ</t>
    </rPh>
    <phoneticPr fontId="49"/>
  </si>
  <si>
    <t>（注） 1  「保育料」とは別に別途徴収しているものすべてを記入してください。</t>
    <rPh sb="30" eb="32">
      <t>キニュウ</t>
    </rPh>
    <phoneticPr fontId="49"/>
  </si>
  <si>
    <t>円</t>
    <rPh sb="0" eb="1">
      <t>エン</t>
    </rPh>
    <phoneticPr fontId="49"/>
  </si>
  <si>
    <t>費（代）</t>
    <rPh sb="0" eb="1">
      <t>ヒ</t>
    </rPh>
    <rPh sb="2" eb="3">
      <t>ダイ</t>
    </rPh>
    <phoneticPr fontId="49"/>
  </si>
  <si>
    <t>（左の経費の使用内容）</t>
    <phoneticPr fontId="49"/>
  </si>
  <si>
    <t>そ　　　の　　　他</t>
    <rPh sb="8" eb="9">
      <t>タ</t>
    </rPh>
    <phoneticPr fontId="49"/>
  </si>
  <si>
    <t>（左の経費の使用内容）</t>
    <rPh sb="1" eb="2">
      <t>ヒダリ</t>
    </rPh>
    <rPh sb="3" eb="5">
      <t>ケイヒ</t>
    </rPh>
    <rPh sb="6" eb="8">
      <t>シヨウ</t>
    </rPh>
    <rPh sb="8" eb="10">
      <t>ナイヨウ</t>
    </rPh>
    <phoneticPr fontId="49"/>
  </si>
  <si>
    <t>年（月）額</t>
    <rPh sb="0" eb="1">
      <t>ネン</t>
    </rPh>
    <rPh sb="2" eb="3">
      <t>ツキ</t>
    </rPh>
    <rPh sb="4" eb="5">
      <t>ガク</t>
    </rPh>
    <phoneticPr fontId="49"/>
  </si>
  <si>
    <t>保  護  者  会  費</t>
    <rPh sb="0" eb="1">
      <t>タモツ</t>
    </rPh>
    <rPh sb="3" eb="4">
      <t>マモル</t>
    </rPh>
    <rPh sb="6" eb="7">
      <t>モノ</t>
    </rPh>
    <rPh sb="9" eb="10">
      <t>カイ</t>
    </rPh>
    <rPh sb="12" eb="13">
      <t>ヒ</t>
    </rPh>
    <phoneticPr fontId="49"/>
  </si>
  <si>
    <t>教     　材　     費</t>
    <rPh sb="0" eb="1">
      <t>キョウ</t>
    </rPh>
    <rPh sb="7" eb="8">
      <t>ザイ</t>
    </rPh>
    <rPh sb="14" eb="15">
      <t>ヒ</t>
    </rPh>
    <phoneticPr fontId="49"/>
  </si>
  <si>
    <t>月額</t>
    <rPh sb="0" eb="1">
      <t>ツキ</t>
    </rPh>
    <rPh sb="1" eb="2">
      <t>ガク</t>
    </rPh>
    <phoneticPr fontId="49"/>
  </si>
  <si>
    <t>児　童  給  食  費
（児童主食費）</t>
    <rPh sb="0" eb="1">
      <t>ジ</t>
    </rPh>
    <rPh sb="2" eb="3">
      <t>ワラベ</t>
    </rPh>
    <rPh sb="5" eb="6">
      <t>キュウ</t>
    </rPh>
    <rPh sb="8" eb="9">
      <t>ショク</t>
    </rPh>
    <rPh sb="11" eb="12">
      <t>ヒ</t>
    </rPh>
    <rPh sb="14" eb="16">
      <t>ジドウ</t>
    </rPh>
    <rPh sb="16" eb="18">
      <t>シュショク</t>
    </rPh>
    <rPh sb="18" eb="19">
      <t>ヒ</t>
    </rPh>
    <phoneticPr fontId="49"/>
  </si>
  <si>
    <t xml:space="preserve"> </t>
    <phoneticPr fontId="49"/>
  </si>
  <si>
    <t>区分</t>
    <rPh sb="0" eb="2">
      <t>クブン</t>
    </rPh>
    <phoneticPr fontId="49"/>
  </si>
  <si>
    <t>保育料</t>
    <rPh sb="0" eb="1">
      <t>タモツ</t>
    </rPh>
    <rPh sb="1" eb="2">
      <t>イク</t>
    </rPh>
    <rPh sb="2" eb="3">
      <t>リョウ</t>
    </rPh>
    <phoneticPr fontId="49"/>
  </si>
  <si>
    <t>（例）月額</t>
    <rPh sb="1" eb="2">
      <t>レイ</t>
    </rPh>
    <rPh sb="3" eb="5">
      <t>ゲツガク</t>
    </rPh>
    <phoneticPr fontId="49"/>
  </si>
  <si>
    <t>特定保育料</t>
    <rPh sb="0" eb="2">
      <t>トクテイ</t>
    </rPh>
    <rPh sb="2" eb="3">
      <t>タモツ</t>
    </rPh>
    <rPh sb="3" eb="4">
      <t>イク</t>
    </rPh>
    <rPh sb="4" eb="5">
      <t>リョウ</t>
    </rPh>
    <phoneticPr fontId="49"/>
  </si>
  <si>
    <t>（例）１日</t>
    <rPh sb="1" eb="2">
      <t>レイ</t>
    </rPh>
    <rPh sb="4" eb="5">
      <t>イチニチ</t>
    </rPh>
    <phoneticPr fontId="49"/>
  </si>
  <si>
    <t>一時預かり料</t>
    <rPh sb="0" eb="1">
      <t>イッ</t>
    </rPh>
    <rPh sb="1" eb="2">
      <t>トキ</t>
    </rPh>
    <rPh sb="2" eb="3">
      <t>アズ</t>
    </rPh>
    <rPh sb="5" eb="6">
      <t>リョウ</t>
    </rPh>
    <phoneticPr fontId="49"/>
  </si>
  <si>
    <t>（例）１時間</t>
    <rPh sb="1" eb="2">
      <t>レイ</t>
    </rPh>
    <rPh sb="4" eb="6">
      <t>ジカン</t>
    </rPh>
    <phoneticPr fontId="49"/>
  </si>
  <si>
    <t>延  長  保  育  料</t>
    <rPh sb="0" eb="1">
      <t>エン</t>
    </rPh>
    <rPh sb="3" eb="4">
      <t>チョウ</t>
    </rPh>
    <rPh sb="6" eb="7">
      <t>タモツ</t>
    </rPh>
    <rPh sb="9" eb="10">
      <t>イク</t>
    </rPh>
    <rPh sb="12" eb="13">
      <t>リョウ</t>
    </rPh>
    <phoneticPr fontId="49"/>
  </si>
  <si>
    <t>負　担　金　額　等</t>
    <rPh sb="0" eb="1">
      <t>フ</t>
    </rPh>
    <rPh sb="2" eb="3">
      <t>ニナ</t>
    </rPh>
    <rPh sb="4" eb="5">
      <t>キン</t>
    </rPh>
    <rPh sb="6" eb="7">
      <t>ガク</t>
    </rPh>
    <rPh sb="8" eb="9">
      <t>トウ</t>
    </rPh>
    <phoneticPr fontId="49"/>
  </si>
  <si>
    <t>徴収</t>
    <rPh sb="0" eb="2">
      <t>チョウシュウ</t>
    </rPh>
    <phoneticPr fontId="49"/>
  </si>
  <si>
    <t>区　　分</t>
    <rPh sb="0" eb="1">
      <t>ク</t>
    </rPh>
    <rPh sb="3" eb="4">
      <t>ブン</t>
    </rPh>
    <phoneticPr fontId="49"/>
  </si>
  <si>
    <t>（1）保護者からの費用徴収等の状況</t>
    <rPh sb="3" eb="6">
      <t>ホゴシャ</t>
    </rPh>
    <rPh sb="9" eb="11">
      <t>ヒヨウ</t>
    </rPh>
    <rPh sb="11" eb="13">
      <t>チョウシュウ</t>
    </rPh>
    <rPh sb="13" eb="14">
      <t>トウ</t>
    </rPh>
    <phoneticPr fontId="49"/>
  </si>
  <si>
    <t>㎡</t>
  </si>
  <si>
    <t>建　物　合　計　床　面　積</t>
    <rPh sb="0" eb="1">
      <t>ダテ</t>
    </rPh>
    <rPh sb="2" eb="3">
      <t>モノ</t>
    </rPh>
    <rPh sb="4" eb="7">
      <t>ゴウケイ</t>
    </rPh>
    <rPh sb="8" eb="13">
      <t>ユカメンセキ</t>
    </rPh>
    <phoneticPr fontId="49"/>
  </si>
  <si>
    <t>その他（廊下等）</t>
    <rPh sb="2" eb="3">
      <t>タ</t>
    </rPh>
    <rPh sb="4" eb="6">
      <t>ロウカ</t>
    </rPh>
    <rPh sb="6" eb="7">
      <t>トウ</t>
    </rPh>
    <phoneticPr fontId="49"/>
  </si>
  <si>
    <t>合　　計</t>
    <rPh sb="0" eb="4">
      <t>ゴウケイ</t>
    </rPh>
    <phoneticPr fontId="49"/>
  </si>
  <si>
    <t>室</t>
    <rPh sb="0" eb="1">
      <t>シツ</t>
    </rPh>
    <phoneticPr fontId="49"/>
  </si>
  <si>
    <t>遊戯室</t>
    <rPh sb="0" eb="3">
      <t>ユウギシツ</t>
    </rPh>
    <phoneticPr fontId="49"/>
  </si>
  <si>
    <t>小　　計</t>
    <rPh sb="0" eb="1">
      <t>ショウ</t>
    </rPh>
    <rPh sb="1" eb="4">
      <t>ゴウケイ</t>
    </rPh>
    <phoneticPr fontId="49"/>
  </si>
  <si>
    <t>組</t>
    <rPh sb="0" eb="1">
      <t>クミ</t>
    </rPh>
    <phoneticPr fontId="49"/>
  </si>
  <si>
    <t>児クラス</t>
    <rPh sb="0" eb="1">
      <t>ジ</t>
    </rPh>
    <phoneticPr fontId="49"/>
  </si>
  <si>
    <t>地域子育て支援センター</t>
    <rPh sb="0" eb="2">
      <t>チイキ</t>
    </rPh>
    <rPh sb="2" eb="4">
      <t>コソダ</t>
    </rPh>
    <rPh sb="5" eb="7">
      <t>シエン</t>
    </rPh>
    <phoneticPr fontId="49"/>
  </si>
  <si>
    <t>一時預かり室</t>
    <rPh sb="0" eb="2">
      <t>イチジ</t>
    </rPh>
    <rPh sb="2" eb="3">
      <t>アズ</t>
    </rPh>
    <rPh sb="5" eb="6">
      <t>シツ</t>
    </rPh>
    <phoneticPr fontId="49"/>
  </si>
  <si>
    <t>個</t>
    <rPh sb="0" eb="1">
      <t>コ</t>
    </rPh>
    <phoneticPr fontId="49"/>
  </si>
  <si>
    <t>障害児用便所</t>
    <rPh sb="0" eb="3">
      <t>ショウガイジ</t>
    </rPh>
    <rPh sb="3" eb="4">
      <t>ヨウ</t>
    </rPh>
    <rPh sb="4" eb="6">
      <t>ベンジョ</t>
    </rPh>
    <phoneticPr fontId="49"/>
  </si>
  <si>
    <t>乳児用便所</t>
    <rPh sb="0" eb="2">
      <t>ニュウジ</t>
    </rPh>
    <rPh sb="2" eb="3">
      <t>ヨウ</t>
    </rPh>
    <rPh sb="3" eb="5">
      <t>ベンジョ</t>
    </rPh>
    <phoneticPr fontId="49"/>
  </si>
  <si>
    <t>小便所</t>
    <rPh sb="0" eb="2">
      <t>ショウベン</t>
    </rPh>
    <rPh sb="2" eb="3">
      <t>ジョ</t>
    </rPh>
    <phoneticPr fontId="49"/>
  </si>
  <si>
    <t>大便所</t>
    <rPh sb="0" eb="1">
      <t>ダイ</t>
    </rPh>
    <rPh sb="1" eb="3">
      <t>ベンジョ</t>
    </rPh>
    <phoneticPr fontId="49"/>
  </si>
  <si>
    <t>児童便所内訳</t>
    <rPh sb="0" eb="2">
      <t>ジドウ</t>
    </rPh>
    <rPh sb="2" eb="4">
      <t>ベンジョ</t>
    </rPh>
    <rPh sb="4" eb="6">
      <t>ウチワケ</t>
    </rPh>
    <phoneticPr fontId="49"/>
  </si>
  <si>
    <t>保育室</t>
    <rPh sb="0" eb="3">
      <t>ホイクシツ</t>
    </rPh>
    <phoneticPr fontId="49"/>
  </si>
  <si>
    <t>３歳以上児</t>
    <rPh sb="1" eb="5">
      <t>サイジ</t>
    </rPh>
    <phoneticPr fontId="49"/>
  </si>
  <si>
    <t>児童便所</t>
    <rPh sb="0" eb="2">
      <t>ジドウ</t>
    </rPh>
    <rPh sb="2" eb="4">
      <t>ベンジョ</t>
    </rPh>
    <phoneticPr fontId="49"/>
  </si>
  <si>
    <t>事務室</t>
    <rPh sb="0" eb="3">
      <t>ジムシツ</t>
    </rPh>
    <phoneticPr fontId="49"/>
  </si>
  <si>
    <t>１・２歳</t>
  </si>
  <si>
    <t>沐浴室</t>
    <rPh sb="0" eb="2">
      <t>モクヨク</t>
    </rPh>
    <rPh sb="2" eb="3">
      <t>シツ</t>
    </rPh>
    <phoneticPr fontId="49"/>
  </si>
  <si>
    <t>０・１歳</t>
  </si>
  <si>
    <t>調乳室</t>
    <rPh sb="0" eb="3">
      <t>チョウリシツ</t>
    </rPh>
    <phoneticPr fontId="49"/>
  </si>
  <si>
    <t>２歳</t>
  </si>
  <si>
    <t>調理室</t>
    <rPh sb="0" eb="3">
      <t>チョウリシツ</t>
    </rPh>
    <phoneticPr fontId="49"/>
  </si>
  <si>
    <t>１歳</t>
  </si>
  <si>
    <t>医務室</t>
    <rPh sb="0" eb="3">
      <t>イムシツ</t>
    </rPh>
    <phoneticPr fontId="49"/>
  </si>
  <si>
    <t>０歳</t>
  </si>
  <si>
    <t>乳児・ほふく室等</t>
    <rPh sb="0" eb="7">
      <t>ニュウジシツ</t>
    </rPh>
    <rPh sb="7" eb="8">
      <t>トウ</t>
    </rPh>
    <phoneticPr fontId="49"/>
  </si>
  <si>
    <t>３歳未満児</t>
    <rPh sb="1" eb="5">
      <t>サイジ</t>
    </rPh>
    <phoneticPr fontId="49"/>
  </si>
  <si>
    <t>床　面　積</t>
    <rPh sb="0" eb="5">
      <t>ユカメンセキ</t>
    </rPh>
    <phoneticPr fontId="49"/>
  </si>
  <si>
    <t>室　数</t>
    <rPh sb="0" eb="1">
      <t>シツ</t>
    </rPh>
    <rPh sb="2" eb="3">
      <t>スウ</t>
    </rPh>
    <phoneticPr fontId="49"/>
  </si>
  <si>
    <t>室　　名</t>
    <rPh sb="0" eb="1">
      <t>シツ</t>
    </rPh>
    <rPh sb="3" eb="4">
      <t>メイ</t>
    </rPh>
    <phoneticPr fontId="49"/>
  </si>
  <si>
    <t>クラス名</t>
    <rPh sb="3" eb="4">
      <t>メイ</t>
    </rPh>
    <phoneticPr fontId="49"/>
  </si>
  <si>
    <t>計</t>
    <rPh sb="0" eb="1">
      <t>ケイ</t>
    </rPh>
    <phoneticPr fontId="49"/>
  </si>
  <si>
    <t>　階建</t>
    <rPh sb="1" eb="3">
      <t>カイダ</t>
    </rPh>
    <phoneticPr fontId="49"/>
  </si>
  <si>
    <t>造）</t>
    <rPh sb="0" eb="1">
      <t>ツク</t>
    </rPh>
    <phoneticPr fontId="49"/>
  </si>
  <si>
    <t>（</t>
    <phoneticPr fontId="49"/>
  </si>
  <si>
    <t>木　 造</t>
    <rPh sb="0" eb="1">
      <t>キ</t>
    </rPh>
    <rPh sb="3" eb="4">
      <t>ヅクリ</t>
    </rPh>
    <phoneticPr fontId="49"/>
  </si>
  <si>
    <t>準耐火</t>
    <rPh sb="0" eb="1">
      <t>ジュン</t>
    </rPh>
    <rPh sb="1" eb="3">
      <t>タイカ</t>
    </rPh>
    <phoneticPr fontId="49"/>
  </si>
  <si>
    <t>耐　 火</t>
    <rPh sb="0" eb="1">
      <t>シノブ</t>
    </rPh>
    <rPh sb="3" eb="4">
      <t>ヒ</t>
    </rPh>
    <phoneticPr fontId="49"/>
  </si>
  <si>
    <t>構造</t>
    <rPh sb="0" eb="2">
      <t>コウゾウ</t>
    </rPh>
    <phoneticPr fontId="49"/>
  </si>
  <si>
    <t>年　　月　　日</t>
    <rPh sb="0" eb="1">
      <t>ネン</t>
    </rPh>
    <rPh sb="3" eb="4">
      <t>ツキ</t>
    </rPh>
    <rPh sb="6" eb="7">
      <t>ヒ</t>
    </rPh>
    <phoneticPr fontId="49"/>
  </si>
  <si>
    <t>増改築年月日</t>
    <rPh sb="0" eb="3">
      <t>ゾウカイチク</t>
    </rPh>
    <rPh sb="3" eb="6">
      <t>ネンガッピ</t>
    </rPh>
    <phoneticPr fontId="49"/>
  </si>
  <si>
    <t>建築年月日</t>
    <rPh sb="0" eb="2">
      <t>ケンチク</t>
    </rPh>
    <rPh sb="2" eb="5">
      <t>ネンガッピ</t>
    </rPh>
    <phoneticPr fontId="49"/>
  </si>
  <si>
    <t>建物</t>
    <rPh sb="0" eb="2">
      <t>タテモノ</t>
    </rPh>
    <phoneticPr fontId="49"/>
  </si>
  <si>
    <t>屋外遊戯場がない場合の代替場所</t>
    <rPh sb="0" eb="2">
      <t>オクガイ</t>
    </rPh>
    <rPh sb="2" eb="5">
      <t>ユウギジョウ</t>
    </rPh>
    <rPh sb="8" eb="10">
      <t>バアイ</t>
    </rPh>
    <rPh sb="11" eb="13">
      <t>ダイタイ</t>
    </rPh>
    <rPh sb="13" eb="15">
      <t>バショ</t>
    </rPh>
    <phoneticPr fontId="49"/>
  </si>
  <si>
    <t>うち屋外遊戯場</t>
    <rPh sb="2" eb="4">
      <t>オクガイ</t>
    </rPh>
    <rPh sb="4" eb="7">
      <t>ユウギジョウ</t>
    </rPh>
    <phoneticPr fontId="49"/>
  </si>
  <si>
    <t>合　　　　計</t>
    <rPh sb="0" eb="1">
      <t>ゴウ</t>
    </rPh>
    <rPh sb="5" eb="6">
      <t>ケイ</t>
    </rPh>
    <phoneticPr fontId="49"/>
  </si>
  <si>
    <t>借地</t>
    <rPh sb="0" eb="1">
      <t>シャク</t>
    </rPh>
    <rPh sb="1" eb="2">
      <t>チ</t>
    </rPh>
    <phoneticPr fontId="49"/>
  </si>
  <si>
    <t>増改築又は移転改築計画等</t>
    <rPh sb="0" eb="3">
      <t>ゾウカイチク</t>
    </rPh>
    <rPh sb="3" eb="4">
      <t>マタ</t>
    </rPh>
    <rPh sb="5" eb="7">
      <t>イテン</t>
    </rPh>
    <rPh sb="7" eb="9">
      <t>カイチク</t>
    </rPh>
    <rPh sb="9" eb="11">
      <t>ケイカク</t>
    </rPh>
    <rPh sb="11" eb="12">
      <t>トウ</t>
    </rPh>
    <phoneticPr fontId="49"/>
  </si>
  <si>
    <t>自己所有地</t>
    <rPh sb="0" eb="2">
      <t>ジコ</t>
    </rPh>
    <rPh sb="2" eb="4">
      <t>ショユウ</t>
    </rPh>
    <rPh sb="4" eb="5">
      <t>チ</t>
    </rPh>
    <phoneticPr fontId="49"/>
  </si>
  <si>
    <t>土地</t>
    <rPh sb="0" eb="2">
      <t>トチ</t>
    </rPh>
    <phoneticPr fontId="49"/>
  </si>
  <si>
    <t>（1）施設設備の状況</t>
    <rPh sb="3" eb="5">
      <t>シセツ</t>
    </rPh>
    <rPh sb="5" eb="7">
      <t>セツビ</t>
    </rPh>
    <rPh sb="8" eb="10">
      <t>ジョウキョウ</t>
    </rPh>
    <phoneticPr fontId="49"/>
  </si>
  <si>
    <t>- 監査資料（別紙） -</t>
    <rPh sb="2" eb="4">
      <t>カンサ</t>
    </rPh>
    <rPh sb="7" eb="9">
      <t>ベッシ</t>
    </rPh>
    <phoneticPr fontId="2"/>
  </si>
  <si>
    <t>　　　2　保育所内で一時預かりi事業等を実施していない場合は、別途積算が必要であること。</t>
    <rPh sb="5" eb="8">
      <t>ホイクショ</t>
    </rPh>
    <rPh sb="8" eb="9">
      <t>ナイ</t>
    </rPh>
    <rPh sb="10" eb="12">
      <t>イチジ</t>
    </rPh>
    <rPh sb="12" eb="13">
      <t>アズ</t>
    </rPh>
    <rPh sb="16" eb="18">
      <t>ジギョウ</t>
    </rPh>
    <rPh sb="18" eb="19">
      <t>トウ</t>
    </rPh>
    <rPh sb="20" eb="22">
      <t>ジッシ</t>
    </rPh>
    <rPh sb="27" eb="29">
      <t>バアイ</t>
    </rPh>
    <rPh sb="31" eb="33">
      <t>ベット</t>
    </rPh>
    <rPh sb="33" eb="35">
      <t>セキサン</t>
    </rPh>
    <rPh sb="36" eb="38">
      <t>ヒツヨウ</t>
    </rPh>
    <phoneticPr fontId="2"/>
  </si>
  <si>
    <t>　　　 　ただし、年度途中において児童数が増加する場合には、その都度、保育士の配置状況について確認する必要があること。</t>
    <phoneticPr fontId="2"/>
  </si>
  <si>
    <t>　　　 　の主旨を尊重し、年度当初の4月1日現在における児童年齢及び数に応じた保育士数で1年継続することが望ましい。</t>
    <rPh sb="6" eb="8">
      <t>シュシ</t>
    </rPh>
    <rPh sb="9" eb="11">
      <t>ソンチョウ</t>
    </rPh>
    <rPh sb="13" eb="15">
      <t>ネンド</t>
    </rPh>
    <rPh sb="15" eb="17">
      <t>トウショ</t>
    </rPh>
    <rPh sb="28" eb="30">
      <t>ジドウ</t>
    </rPh>
    <rPh sb="30" eb="32">
      <t>ネンレイ</t>
    </rPh>
    <rPh sb="32" eb="33">
      <t>オヨ</t>
    </rPh>
    <rPh sb="34" eb="35">
      <t>スウ</t>
    </rPh>
    <rPh sb="36" eb="37">
      <t>オウ</t>
    </rPh>
    <rPh sb="39" eb="42">
      <t>ホイクシ</t>
    </rPh>
    <rPh sb="42" eb="43">
      <t>スウ</t>
    </rPh>
    <rPh sb="45" eb="46">
      <t>ネン</t>
    </rPh>
    <rPh sb="46" eb="48">
      <t>ケイゾク</t>
    </rPh>
    <phoneticPr fontId="2"/>
  </si>
  <si>
    <t>（注）1　最低基準上必要とされる保育士の配置については、入所児童に変動が無くとも児童年齢の加齢により変動することとなるが、最低基準</t>
    <rPh sb="1" eb="2">
      <t>チュウ</t>
    </rPh>
    <rPh sb="5" eb="7">
      <t>サイテイ</t>
    </rPh>
    <rPh sb="7" eb="9">
      <t>キジュン</t>
    </rPh>
    <rPh sb="9" eb="10">
      <t>ジョウ</t>
    </rPh>
    <rPh sb="10" eb="12">
      <t>ヒツヨウ</t>
    </rPh>
    <rPh sb="16" eb="19">
      <t>ホイクシ</t>
    </rPh>
    <rPh sb="20" eb="22">
      <t>ハイチ</t>
    </rPh>
    <rPh sb="28" eb="30">
      <t>ニュウショ</t>
    </rPh>
    <rPh sb="30" eb="32">
      <t>ジドウ</t>
    </rPh>
    <rPh sb="33" eb="35">
      <t>ヘンドウ</t>
    </rPh>
    <rPh sb="36" eb="37">
      <t>ナ</t>
    </rPh>
    <rPh sb="40" eb="42">
      <t>ジドウ</t>
    </rPh>
    <rPh sb="42" eb="44">
      <t>ネンレイ</t>
    </rPh>
    <rPh sb="45" eb="47">
      <t>カレイ</t>
    </rPh>
    <rPh sb="50" eb="52">
      <t>ヘンドウ</t>
    </rPh>
    <phoneticPr fontId="2"/>
  </si>
  <si>
    <t>※事業担当者（常勤相当の保育士）を配置すること。</t>
    <rPh sb="9" eb="11">
      <t>ソウトウ</t>
    </rPh>
    <rPh sb="12" eb="15">
      <t>ホイクシ</t>
    </rPh>
    <phoneticPr fontId="2"/>
  </si>
  <si>
    <t>※11時間以内で基本保育時間を除いた時間帯</t>
    <phoneticPr fontId="2"/>
  </si>
  <si>
    <t>※基本保育時間（グループ又は組単位で保育する時間）
※基本保育時間は、各保育所における一日の過ごし方により、判断すること。</t>
    <phoneticPr fontId="2"/>
  </si>
  <si>
    <t>延長保育実施児童年齢及び数に応じた保育士数に延長保育時間を乗じた時間数</t>
    <rPh sb="0" eb="2">
      <t>エンチョウ</t>
    </rPh>
    <rPh sb="2" eb="4">
      <t>ホイク</t>
    </rPh>
    <rPh sb="4" eb="6">
      <t>ジッシ</t>
    </rPh>
    <rPh sb="6" eb="8">
      <t>ジドウ</t>
    </rPh>
    <rPh sb="8" eb="10">
      <t>ネンレイ</t>
    </rPh>
    <rPh sb="10" eb="11">
      <t>オヨ</t>
    </rPh>
    <rPh sb="12" eb="13">
      <t>スウ</t>
    </rPh>
    <rPh sb="14" eb="15">
      <t>オウ</t>
    </rPh>
    <rPh sb="17" eb="20">
      <t>ホイクシ</t>
    </rPh>
    <rPh sb="20" eb="21">
      <t>スウ</t>
    </rPh>
    <rPh sb="22" eb="24">
      <t>エンチョウ</t>
    </rPh>
    <rPh sb="24" eb="26">
      <t>ホイク</t>
    </rPh>
    <rPh sb="26" eb="28">
      <t>ジカン</t>
    </rPh>
    <rPh sb="29" eb="30">
      <t>ジョウ</t>
    </rPh>
    <rPh sb="32" eb="35">
      <t>ジカンスウ</t>
    </rPh>
    <phoneticPr fontId="2"/>
  </si>
  <si>
    <t>当該時間帯に在所する児童年齢及び数に応じて必要となる保育士数に当該時間を乗じた時間数</t>
    <phoneticPr fontId="56"/>
  </si>
  <si>
    <t>基本保育時間帯に在所する児童年齢及び数（最大値）に応じて必要となる保育士数に基本保育時間を乗じた時間数</t>
    <rPh sb="0" eb="2">
      <t>キホン</t>
    </rPh>
    <rPh sb="2" eb="4">
      <t>ホイク</t>
    </rPh>
    <rPh sb="4" eb="7">
      <t>ジカンタイ</t>
    </rPh>
    <rPh sb="8" eb="10">
      <t>ザイショ</t>
    </rPh>
    <rPh sb="12" eb="14">
      <t>ジドウ</t>
    </rPh>
    <rPh sb="14" eb="16">
      <t>ネンレイ</t>
    </rPh>
    <rPh sb="16" eb="17">
      <t>オヨ</t>
    </rPh>
    <rPh sb="18" eb="19">
      <t>スウ</t>
    </rPh>
    <rPh sb="20" eb="23">
      <t>サイダイチ</t>
    </rPh>
    <rPh sb="25" eb="26">
      <t>オウ</t>
    </rPh>
    <rPh sb="28" eb="30">
      <t>ヒツヨウ</t>
    </rPh>
    <rPh sb="33" eb="35">
      <t>ホイク</t>
    </rPh>
    <rPh sb="35" eb="36">
      <t>シ</t>
    </rPh>
    <rPh sb="36" eb="37">
      <t>カズ</t>
    </rPh>
    <rPh sb="38" eb="40">
      <t>キホン</t>
    </rPh>
    <rPh sb="40" eb="42">
      <t>ホイク</t>
    </rPh>
    <rPh sb="42" eb="44">
      <t>ジカン</t>
    </rPh>
    <rPh sb="45" eb="46">
      <t>ジョウ</t>
    </rPh>
    <rPh sb="48" eb="51">
      <t>ジカンスウ</t>
    </rPh>
    <phoneticPr fontId="2"/>
  </si>
  <si>
    <t xml:space="preserve">当該時間帯に在所する児童年齢及び数に応じて必要となる保育士数に当該時間を乗じた時間数
</t>
    <rPh sb="0" eb="2">
      <t>トウガイ</t>
    </rPh>
    <rPh sb="2" eb="5">
      <t>ジカンタイ</t>
    </rPh>
    <rPh sb="6" eb="8">
      <t>ザイショ</t>
    </rPh>
    <rPh sb="10" eb="12">
      <t>ジドウ</t>
    </rPh>
    <rPh sb="12" eb="14">
      <t>ネンレイ</t>
    </rPh>
    <rPh sb="14" eb="15">
      <t>オヨ</t>
    </rPh>
    <rPh sb="16" eb="17">
      <t>スウ</t>
    </rPh>
    <rPh sb="18" eb="19">
      <t>オウ</t>
    </rPh>
    <rPh sb="21" eb="23">
      <t>ヒツヨウ</t>
    </rPh>
    <rPh sb="26" eb="29">
      <t>ホイクシ</t>
    </rPh>
    <rPh sb="31" eb="33">
      <t>トウガイ</t>
    </rPh>
    <phoneticPr fontId="2"/>
  </si>
  <si>
    <t>※一時預かり児童数等を含む</t>
    <rPh sb="3" eb="4">
      <t>アズ</t>
    </rPh>
    <rPh sb="9" eb="10">
      <t>トウ</t>
    </rPh>
    <phoneticPr fontId="2"/>
  </si>
  <si>
    <t>保育士配置時間数</t>
    <rPh sb="0" eb="2">
      <t>ホイク</t>
    </rPh>
    <rPh sb="2" eb="3">
      <t>シ</t>
    </rPh>
    <rPh sb="3" eb="5">
      <t>ハイチ</t>
    </rPh>
    <rPh sb="5" eb="7">
      <t>ジカン</t>
    </rPh>
    <rPh sb="7" eb="8">
      <t>スウ</t>
    </rPh>
    <phoneticPr fontId="2"/>
  </si>
  <si>
    <t>降所完了</t>
    <rPh sb="0" eb="1">
      <t>オ</t>
    </rPh>
    <rPh sb="2" eb="4">
      <t>カンリョウ</t>
    </rPh>
    <phoneticPr fontId="2"/>
  </si>
  <si>
    <t>順次降所</t>
    <rPh sb="0" eb="2">
      <t>ジュンジ</t>
    </rPh>
    <rPh sb="2" eb="3">
      <t>オ</t>
    </rPh>
    <rPh sb="3" eb="4">
      <t>ショ</t>
    </rPh>
    <phoneticPr fontId="2"/>
  </si>
  <si>
    <t>クラス保育等を実施する基本保育時間</t>
    <rPh sb="3" eb="5">
      <t>ホイク</t>
    </rPh>
    <rPh sb="5" eb="6">
      <t>トウ</t>
    </rPh>
    <rPh sb="7" eb="9">
      <t>ジッシ</t>
    </rPh>
    <rPh sb="11" eb="13">
      <t>キホン</t>
    </rPh>
    <rPh sb="13" eb="15">
      <t>ホイク</t>
    </rPh>
    <rPh sb="15" eb="17">
      <t>ジカン</t>
    </rPh>
    <phoneticPr fontId="2"/>
  </si>
  <si>
    <t>登所完了</t>
    <rPh sb="2" eb="4">
      <t>カンリョウ</t>
    </rPh>
    <phoneticPr fontId="2"/>
  </si>
  <si>
    <t>順次登所</t>
    <rPh sb="0" eb="2">
      <t>ジュンジ</t>
    </rPh>
    <rPh sb="2" eb="3">
      <t>ノボ</t>
    </rPh>
    <rPh sb="3" eb="4">
      <t>ショ</t>
    </rPh>
    <phoneticPr fontId="2"/>
  </si>
  <si>
    <t>日　課</t>
    <rPh sb="0" eb="3">
      <t>ニッカ</t>
    </rPh>
    <phoneticPr fontId="2"/>
  </si>
  <si>
    <t>時間外保育時間</t>
    <rPh sb="0" eb="3">
      <t>ジカンガイ</t>
    </rPh>
    <rPh sb="3" eb="5">
      <t>ホイク</t>
    </rPh>
    <rPh sb="5" eb="7">
      <t>ジカン</t>
    </rPh>
    <phoneticPr fontId="2"/>
  </si>
  <si>
    <t>基本保育時間（原則8時間）</t>
    <rPh sb="0" eb="2">
      <t>キホン</t>
    </rPh>
    <rPh sb="2" eb="4">
      <t>ホイク</t>
    </rPh>
    <rPh sb="4" eb="6">
      <t>ジカン</t>
    </rPh>
    <rPh sb="7" eb="9">
      <t>ゲンソク</t>
    </rPh>
    <rPh sb="10" eb="12">
      <t>ジカン</t>
    </rPh>
    <phoneticPr fontId="2"/>
  </si>
  <si>
    <t>11時間、ただし、延長保育を実施していない保育所については、保育所長が定めた時間</t>
    <rPh sb="2" eb="4">
      <t>ジカン</t>
    </rPh>
    <rPh sb="9" eb="11">
      <t>エンチョウ</t>
    </rPh>
    <rPh sb="11" eb="13">
      <t>ホイク</t>
    </rPh>
    <rPh sb="14" eb="16">
      <t>ジッシ</t>
    </rPh>
    <rPh sb="21" eb="24">
      <t>ホイクショ</t>
    </rPh>
    <rPh sb="30" eb="34">
      <t>ホイクショチョウ</t>
    </rPh>
    <rPh sb="35" eb="36">
      <t>サダ</t>
    </rPh>
    <rPh sb="38" eb="40">
      <t>ジカン</t>
    </rPh>
    <phoneticPr fontId="2"/>
  </si>
  <si>
    <t>保　育
時　間</t>
    <rPh sb="0" eb="3">
      <t>ホイク</t>
    </rPh>
    <rPh sb="5" eb="8">
      <t>ジカン</t>
    </rPh>
    <phoneticPr fontId="2"/>
  </si>
  <si>
    <t>　　　 　 も差し支えない。</t>
    <rPh sb="7" eb="8">
      <t>サ</t>
    </rPh>
    <rPh sb="9" eb="10">
      <t>ツカ</t>
    </rPh>
    <phoneticPr fontId="2"/>
  </si>
  <si>
    <t>　　　6　休日保育事業を実施する場合は、主任保育士、延長保育担当保育士、一時預かり担当保育士並びに特定保育担当保育士の協力を得て</t>
    <rPh sb="5" eb="7">
      <t>キュウジツ</t>
    </rPh>
    <rPh sb="7" eb="9">
      <t>ホイク</t>
    </rPh>
    <rPh sb="9" eb="11">
      <t>ジギョウ</t>
    </rPh>
    <rPh sb="12" eb="14">
      <t>ジッシ</t>
    </rPh>
    <rPh sb="16" eb="18">
      <t>バアイ</t>
    </rPh>
    <rPh sb="20" eb="22">
      <t>シュニン</t>
    </rPh>
    <rPh sb="22" eb="25">
      <t>ホイクシ</t>
    </rPh>
    <rPh sb="26" eb="28">
      <t>エンチョウ</t>
    </rPh>
    <rPh sb="28" eb="30">
      <t>ホイク</t>
    </rPh>
    <rPh sb="30" eb="32">
      <t>タントウ</t>
    </rPh>
    <rPh sb="32" eb="35">
      <t>ホイクシ</t>
    </rPh>
    <rPh sb="36" eb="38">
      <t>イチジ</t>
    </rPh>
    <rPh sb="38" eb="39">
      <t>アズ</t>
    </rPh>
    <rPh sb="41" eb="43">
      <t>タントウ</t>
    </rPh>
    <rPh sb="43" eb="46">
      <t>ホイクシ</t>
    </rPh>
    <rPh sb="46" eb="47">
      <t>ナラ</t>
    </rPh>
    <rPh sb="49" eb="51">
      <t>トクテイ</t>
    </rPh>
    <rPh sb="51" eb="53">
      <t>ホイク</t>
    </rPh>
    <rPh sb="53" eb="55">
      <t>タントウ</t>
    </rPh>
    <rPh sb="55" eb="58">
      <t>ホイクシ</t>
    </rPh>
    <rPh sb="59" eb="61">
      <t>キョウリョク</t>
    </rPh>
    <rPh sb="62" eb="63">
      <t>エ</t>
    </rPh>
    <phoneticPr fontId="2"/>
  </si>
  <si>
    <r>
      <t>　　　5　特定保育事業を実施する場合は、</t>
    </r>
    <r>
      <rPr>
        <sz val="8"/>
        <rFont val="ＭＳ Ｐゴシック"/>
        <family val="3"/>
        <charset val="128"/>
      </rPr>
      <t>事業担当保育士の加配が必要となること。</t>
    </r>
    <rPh sb="5" eb="7">
      <t>トクテイ</t>
    </rPh>
    <rPh sb="7" eb="9">
      <t>ホイク</t>
    </rPh>
    <rPh sb="9" eb="11">
      <t>ジギョウ</t>
    </rPh>
    <rPh sb="12" eb="14">
      <t>ジッシ</t>
    </rPh>
    <rPh sb="16" eb="18">
      <t>バアイ</t>
    </rPh>
    <rPh sb="20" eb="22">
      <t>ジギョウ</t>
    </rPh>
    <rPh sb="22" eb="24">
      <t>タントウ</t>
    </rPh>
    <rPh sb="24" eb="27">
      <t>ホイクシ</t>
    </rPh>
    <rPh sb="28" eb="30">
      <t>カハイ</t>
    </rPh>
    <rPh sb="31" eb="33">
      <t>ヒツヨウ</t>
    </rPh>
    <phoneticPr fontId="2"/>
  </si>
  <si>
    <t>　　　 　 配置が必要となる保育士以外に配置されなければならない。</t>
    <rPh sb="6" eb="8">
      <t>ハイチ</t>
    </rPh>
    <rPh sb="9" eb="11">
      <t>ヒツヨウ</t>
    </rPh>
    <rPh sb="14" eb="17">
      <t>ホイクシ</t>
    </rPh>
    <rPh sb="17" eb="19">
      <t>イガイ</t>
    </rPh>
    <rPh sb="20" eb="22">
      <t>ハイチ</t>
    </rPh>
    <phoneticPr fontId="2"/>
  </si>
  <si>
    <t>　　　4　主任保育士の専任加算により、配置された保育士は、入所児童年齢及び数に応じ算出した保育士及び定員90人以下の保育所において</t>
    <rPh sb="5" eb="7">
      <t>シュニン</t>
    </rPh>
    <rPh sb="7" eb="10">
      <t>ホイクシ</t>
    </rPh>
    <rPh sb="11" eb="13">
      <t>センニン</t>
    </rPh>
    <rPh sb="13" eb="15">
      <t>カサン</t>
    </rPh>
    <rPh sb="19" eb="21">
      <t>ハイチ</t>
    </rPh>
    <rPh sb="24" eb="27">
      <t>ホイクシ</t>
    </rPh>
    <rPh sb="48" eb="49">
      <t>オヨ</t>
    </rPh>
    <rPh sb="50" eb="52">
      <t>テイイン</t>
    </rPh>
    <rPh sb="54" eb="55">
      <t>ニン</t>
    </rPh>
    <rPh sb="55" eb="57">
      <t>イカ</t>
    </rPh>
    <rPh sb="58" eb="61">
      <t>ホイクショ</t>
    </rPh>
    <phoneticPr fontId="2"/>
  </si>
  <si>
    <t>　　　 　部または一部を兼ねることとなる。</t>
    <rPh sb="5" eb="6">
      <t>ブ</t>
    </rPh>
    <rPh sb="9" eb="11">
      <t>イチブ</t>
    </rPh>
    <phoneticPr fontId="2"/>
  </si>
  <si>
    <t>　　　 　なお、延長保育を実施する保育所においては、延長保育事業担当者が、11時間保育時間帯における最低基準を満たすための保育士の全</t>
    <rPh sb="8" eb="10">
      <t>エンチョウ</t>
    </rPh>
    <rPh sb="10" eb="12">
      <t>ホイク</t>
    </rPh>
    <rPh sb="13" eb="15">
      <t>ジッシ</t>
    </rPh>
    <rPh sb="17" eb="20">
      <t>ホイクショ</t>
    </rPh>
    <rPh sb="26" eb="28">
      <t>エンチョウ</t>
    </rPh>
    <rPh sb="28" eb="30">
      <t>ホイク</t>
    </rPh>
    <rPh sb="30" eb="32">
      <t>ジギョウ</t>
    </rPh>
    <rPh sb="32" eb="35">
      <t>タントウシャ</t>
    </rPh>
    <rPh sb="39" eb="41">
      <t>ジカン</t>
    </rPh>
    <rPh sb="41" eb="43">
      <t>ホイク</t>
    </rPh>
    <rPh sb="43" eb="46">
      <t>ジカンタイ</t>
    </rPh>
    <rPh sb="50" eb="52">
      <t>サイテイ</t>
    </rPh>
    <rPh sb="52" eb="54">
      <t>キジュン</t>
    </rPh>
    <rPh sb="55" eb="56">
      <t>ミ</t>
    </rPh>
    <rPh sb="61" eb="64">
      <t>ホイクシ</t>
    </rPh>
    <rPh sb="65" eb="66">
      <t>ゼンブ</t>
    </rPh>
    <phoneticPr fontId="2"/>
  </si>
  <si>
    <t>　　　3　延長保育促進事業実施要綱では、2人以上であるが、事業担当者1人の外、適宜、事業担当職員以外の協力を得て実施することは差し支えない。</t>
    <rPh sb="5" eb="7">
      <t>エンチョウ</t>
    </rPh>
    <rPh sb="7" eb="9">
      <t>ホイク</t>
    </rPh>
    <rPh sb="9" eb="11">
      <t>ソクシン</t>
    </rPh>
    <rPh sb="11" eb="13">
      <t>ジギョウ</t>
    </rPh>
    <rPh sb="13" eb="15">
      <t>ジッシ</t>
    </rPh>
    <rPh sb="15" eb="17">
      <t>ヨウコウ</t>
    </rPh>
    <rPh sb="21" eb="24">
      <t>ニンイジョウ</t>
    </rPh>
    <rPh sb="29" eb="31">
      <t>ジギョウ</t>
    </rPh>
    <rPh sb="31" eb="34">
      <t>タントウシャ</t>
    </rPh>
    <rPh sb="35" eb="36">
      <t>ニン</t>
    </rPh>
    <rPh sb="37" eb="38">
      <t>ホカ</t>
    </rPh>
    <rPh sb="56" eb="58">
      <t>ジッシ</t>
    </rPh>
    <rPh sb="63" eb="64">
      <t>サ</t>
    </rPh>
    <rPh sb="65" eb="66">
      <t>ツカ</t>
    </rPh>
    <phoneticPr fontId="2"/>
  </si>
  <si>
    <t>　　　 　要員（保育士、調理員）賃金が保育単価に積算されている。</t>
    <rPh sb="5" eb="7">
      <t>ヨウイン</t>
    </rPh>
    <rPh sb="8" eb="11">
      <t>ホイクシ</t>
    </rPh>
    <rPh sb="12" eb="15">
      <t>チョウリイン</t>
    </rPh>
    <rPh sb="16" eb="18">
      <t>チンギン</t>
    </rPh>
    <rPh sb="19" eb="21">
      <t>ホイク</t>
    </rPh>
    <rPh sb="21" eb="23">
      <t>タンカ</t>
    </rPh>
    <rPh sb="24" eb="26">
      <t>セキサン</t>
    </rPh>
    <phoneticPr fontId="2"/>
  </si>
  <si>
    <t>　　　2　民間保育所に支弁される保育所運営費には、定員91人以上の非常勤保育士賃金、年休代替要員（保育士、調理員）賃金及び業務省力化</t>
    <rPh sb="61" eb="62">
      <t>ギョウ</t>
    </rPh>
    <phoneticPr fontId="2"/>
  </si>
  <si>
    <t>（注）1　民間保育所については、保育所運営費上の児童年齢（年度中に限り入所日の属する月の初日の年齢）により算出した保育士数</t>
    <rPh sb="1" eb="2">
      <t>チュウ</t>
    </rPh>
    <rPh sb="5" eb="7">
      <t>ミンカン</t>
    </rPh>
    <rPh sb="7" eb="10">
      <t>ホイクショ</t>
    </rPh>
    <rPh sb="16" eb="19">
      <t>ホイクショ</t>
    </rPh>
    <rPh sb="19" eb="22">
      <t>ウンエイヒ</t>
    </rPh>
    <rPh sb="22" eb="23">
      <t>ジョウ</t>
    </rPh>
    <rPh sb="24" eb="26">
      <t>ジドウ</t>
    </rPh>
    <rPh sb="26" eb="28">
      <t>ネンレイ</t>
    </rPh>
    <rPh sb="53" eb="55">
      <t>サンシュツ</t>
    </rPh>
    <rPh sb="57" eb="60">
      <t>ホイクシ</t>
    </rPh>
    <rPh sb="60" eb="61">
      <t>スウ</t>
    </rPh>
    <phoneticPr fontId="2"/>
  </si>
  <si>
    <t>（注4・5･6）</t>
    <phoneticPr fontId="2"/>
  </si>
  <si>
    <t>（注3）</t>
    <phoneticPr fontId="2"/>
  </si>
  <si>
    <t>（注2）</t>
    <phoneticPr fontId="2"/>
  </si>
  <si>
    <t>4歳以上児数30分の1</t>
    <rPh sb="1" eb="2">
      <t>サイ</t>
    </rPh>
    <rPh sb="2" eb="4">
      <t>イジョウ</t>
    </rPh>
    <rPh sb="4" eb="5">
      <t>ジ</t>
    </rPh>
    <rPh sb="5" eb="6">
      <t>スウ</t>
    </rPh>
    <phoneticPr fontId="2"/>
  </si>
  <si>
    <t>3歳児数の20分の1</t>
    <rPh sb="1" eb="4">
      <t>サイジスウ</t>
    </rPh>
    <phoneticPr fontId="2"/>
  </si>
  <si>
    <t>1･2歳児数の6分の1</t>
    <rPh sb="3" eb="5">
      <t>サイジ</t>
    </rPh>
    <rPh sb="5" eb="6">
      <t>スウ</t>
    </rPh>
    <phoneticPr fontId="2"/>
  </si>
  <si>
    <t>1人以上</t>
    <rPh sb="1" eb="4">
      <t>ニンイジョウ</t>
    </rPh>
    <phoneticPr fontId="2"/>
  </si>
  <si>
    <t>最低必要保育士数
1人</t>
    <rPh sb="0" eb="2">
      <t>サイテイ</t>
    </rPh>
    <rPh sb="2" eb="4">
      <t>ヒツヨウ</t>
    </rPh>
    <rPh sb="4" eb="7">
      <t>ホイクシ</t>
    </rPh>
    <rPh sb="7" eb="8">
      <t>スウ</t>
    </rPh>
    <rPh sb="11" eb="12">
      <t>ニン</t>
    </rPh>
    <phoneticPr fontId="2"/>
  </si>
  <si>
    <t>小数点第2位切捨</t>
    <phoneticPr fontId="2"/>
  </si>
  <si>
    <t>0歳児数の3分の1</t>
    <rPh sb="1" eb="3">
      <t>サイジ</t>
    </rPh>
    <rPh sb="3" eb="4">
      <t>スウ</t>
    </rPh>
    <phoneticPr fontId="2"/>
  </si>
  <si>
    <t>児童年齢区分</t>
    <rPh sb="0" eb="2">
      <t>ジドウ</t>
    </rPh>
    <rPh sb="2" eb="4">
      <t>ネンレイ</t>
    </rPh>
    <rPh sb="4" eb="6">
      <t>クブン</t>
    </rPh>
    <phoneticPr fontId="2"/>
  </si>
  <si>
    <t>実施要綱に定める保育士数</t>
    <rPh sb="0" eb="2">
      <t>ジッシ</t>
    </rPh>
    <rPh sb="2" eb="4">
      <t>ヨウコウ</t>
    </rPh>
    <rPh sb="8" eb="11">
      <t>ホイクシ</t>
    </rPh>
    <rPh sb="11" eb="12">
      <t>スウ</t>
    </rPh>
    <phoneticPr fontId="2"/>
  </si>
  <si>
    <t>常時、最低基準を満たすための保育士数</t>
    <rPh sb="0" eb="2">
      <t>ジョウジ</t>
    </rPh>
    <phoneticPr fontId="2"/>
  </si>
  <si>
    <t>定員90人以下
1人
（民間保育所）</t>
    <rPh sb="9" eb="10">
      <t>ニン</t>
    </rPh>
    <rPh sb="12" eb="14">
      <t>ミンカン</t>
    </rPh>
    <rPh sb="14" eb="17">
      <t>ホイクショ</t>
    </rPh>
    <phoneticPr fontId="2"/>
  </si>
  <si>
    <t>入所児童年齢及び数に応じ、下記により算出した保育士数（注1）</t>
    <rPh sb="0" eb="2">
      <t>ニュウショ</t>
    </rPh>
    <rPh sb="10" eb="11">
      <t>オウ</t>
    </rPh>
    <rPh sb="13" eb="15">
      <t>カキ</t>
    </rPh>
    <rPh sb="18" eb="20">
      <t>サンシュツ</t>
    </rPh>
    <rPh sb="22" eb="24">
      <t>ホイク</t>
    </rPh>
    <rPh sb="24" eb="25">
      <t>シ</t>
    </rPh>
    <rPh sb="25" eb="26">
      <t>スウ</t>
    </rPh>
    <rPh sb="27" eb="28">
      <t>チュウ</t>
    </rPh>
    <phoneticPr fontId="2"/>
  </si>
  <si>
    <t>配置基準</t>
    <rPh sb="0" eb="2">
      <t>ハイチ</t>
    </rPh>
    <rPh sb="2" eb="3">
      <t>モト</t>
    </rPh>
    <rPh sb="3" eb="4">
      <t>ジュン</t>
    </rPh>
    <phoneticPr fontId="2"/>
  </si>
  <si>
    <t>年休代替保育士等</t>
    <rPh sb="4" eb="7">
      <t>ホイクシ</t>
    </rPh>
    <phoneticPr fontId="2"/>
  </si>
  <si>
    <t>主任保育士の専任加算の適用を受ける民間保育所は1人
別途保育士の加配が必要となる補助事業を実施する場合は各実施要綱に定める保育士数</t>
    <rPh sb="6" eb="8">
      <t>センニン</t>
    </rPh>
    <rPh sb="8" eb="10">
      <t>カサン</t>
    </rPh>
    <rPh sb="11" eb="13">
      <t>テキヨウ</t>
    </rPh>
    <rPh sb="14" eb="15">
      <t>ウ</t>
    </rPh>
    <rPh sb="17" eb="19">
      <t>ミンカン</t>
    </rPh>
    <rPh sb="19" eb="22">
      <t>ホイクショ</t>
    </rPh>
    <rPh sb="24" eb="25">
      <t>ニン</t>
    </rPh>
    <rPh sb="27" eb="29">
      <t>ベット</t>
    </rPh>
    <rPh sb="29" eb="32">
      <t>ホイクシ</t>
    </rPh>
    <rPh sb="33" eb="35">
      <t>カハイ</t>
    </rPh>
    <rPh sb="36" eb="38">
      <t>ヒツヨウ</t>
    </rPh>
    <rPh sb="41" eb="43">
      <t>ホジョ</t>
    </rPh>
    <rPh sb="43" eb="45">
      <t>ジギョウ</t>
    </rPh>
    <rPh sb="46" eb="48">
      <t>ジッシ</t>
    </rPh>
    <rPh sb="50" eb="52">
      <t>バアイ</t>
    </rPh>
    <rPh sb="53" eb="54">
      <t>カク</t>
    </rPh>
    <rPh sb="54" eb="56">
      <t>ジッシ</t>
    </rPh>
    <rPh sb="56" eb="58">
      <t>ヨウコウ</t>
    </rPh>
    <rPh sb="59" eb="60">
      <t>サダ</t>
    </rPh>
    <rPh sb="62" eb="65">
      <t>ホイクシ</t>
    </rPh>
    <rPh sb="65" eb="66">
      <t>スウ</t>
    </rPh>
    <phoneticPr fontId="2"/>
  </si>
  <si>
    <t>延長保育を実施（11時間を超える開所時間を設ける場合）する場合には、その時間帯に在所する児童年齢及び数に応じた保育士を常時配置するために必要となる保育士数　</t>
    <phoneticPr fontId="2"/>
  </si>
  <si>
    <t>延長保育時間を除く開所時間のどの時間帯をとってもその時間帯に在所する児童年齢（満年齢）及び数に応じた保育士を常時配置するために必要となる保育士数</t>
    <rPh sb="0" eb="2">
      <t>エンチョウ</t>
    </rPh>
    <rPh sb="2" eb="4">
      <t>ホイク</t>
    </rPh>
    <rPh sb="4" eb="6">
      <t>ジカン</t>
    </rPh>
    <rPh sb="7" eb="8">
      <t>ノゾ</t>
    </rPh>
    <rPh sb="9" eb="11">
      <t>カイショ</t>
    </rPh>
    <rPh sb="39" eb="40">
      <t>マン</t>
    </rPh>
    <rPh sb="40" eb="42">
      <t>ジツネンレイ</t>
    </rPh>
    <phoneticPr fontId="2"/>
  </si>
  <si>
    <t>必要配置</t>
    <rPh sb="0" eb="2">
      <t>ヒツヨウ</t>
    </rPh>
    <rPh sb="2" eb="3">
      <t>クバ</t>
    </rPh>
    <rPh sb="3" eb="4">
      <t>チ</t>
    </rPh>
    <phoneticPr fontId="2"/>
  </si>
  <si>
    <t>事業目的等に応じた保育士</t>
    <rPh sb="0" eb="2">
      <t>ジギョウ</t>
    </rPh>
    <rPh sb="2" eb="4">
      <t>モクテキ</t>
    </rPh>
    <rPh sb="4" eb="5">
      <t>トウ</t>
    </rPh>
    <rPh sb="6" eb="7">
      <t>オウ</t>
    </rPh>
    <rPh sb="9" eb="12">
      <t>ホイクシ</t>
    </rPh>
    <phoneticPr fontId="2"/>
  </si>
  <si>
    <t>保育対象児童年齢及び数に応じた保育士</t>
    <rPh sb="0" eb="2">
      <t>ホイク</t>
    </rPh>
    <rPh sb="2" eb="4">
      <t>タイショウ</t>
    </rPh>
    <rPh sb="4" eb="6">
      <t>ジドウ</t>
    </rPh>
    <rPh sb="6" eb="8">
      <t>ネンレイ</t>
    </rPh>
    <rPh sb="8" eb="9">
      <t>オヨ</t>
    </rPh>
    <rPh sb="10" eb="11">
      <t>スウ</t>
    </rPh>
    <rPh sb="12" eb="13">
      <t>オウ</t>
    </rPh>
    <rPh sb="15" eb="18">
      <t>ホイクシ</t>
    </rPh>
    <phoneticPr fontId="2"/>
  </si>
  <si>
    <t>- 参考資料 2 -</t>
    <rPh sb="2" eb="4">
      <t>サンコウ</t>
    </rPh>
    <rPh sb="4" eb="6">
      <t>シリョウ</t>
    </rPh>
    <phoneticPr fontId="2"/>
  </si>
  <si>
    <t>嘱託医</t>
    <rPh sb="0" eb="3">
      <t>ショクタクイ</t>
    </rPh>
    <phoneticPr fontId="2"/>
  </si>
  <si>
    <t>2人＋非常勤1人</t>
    <rPh sb="1" eb="2">
      <t>ニン</t>
    </rPh>
    <rPh sb="3" eb="6">
      <t>ヒジョウキン</t>
    </rPh>
    <rPh sb="7" eb="8">
      <t>ニン</t>
    </rPh>
    <phoneticPr fontId="2"/>
  </si>
  <si>
    <t>151人以上</t>
    <phoneticPr fontId="2"/>
  </si>
  <si>
    <t>常勤</t>
    <rPh sb="0" eb="2">
      <t>ジョウキン</t>
    </rPh>
    <phoneticPr fontId="2"/>
  </si>
  <si>
    <t>41人以上150人未満</t>
    <rPh sb="4" eb="5">
      <t>ジョウ</t>
    </rPh>
    <rPh sb="8" eb="9">
      <t>ニン</t>
    </rPh>
    <rPh sb="9" eb="11">
      <t>ミマン</t>
    </rPh>
    <phoneticPr fontId="2"/>
  </si>
  <si>
    <t>40人以下</t>
    <phoneticPr fontId="2"/>
  </si>
  <si>
    <t>定員対応</t>
    <rPh sb="0" eb="2">
      <t>テイイン</t>
    </rPh>
    <rPh sb="2" eb="4">
      <t>タイオウ</t>
    </rPh>
    <phoneticPr fontId="2"/>
  </si>
  <si>
    <t>民間保育所</t>
    <rPh sb="0" eb="2">
      <t>ミンカン</t>
    </rPh>
    <rPh sb="2" eb="5">
      <t>ホイクショ</t>
    </rPh>
    <phoneticPr fontId="2"/>
  </si>
  <si>
    <t>合計(A+B+C+D+E+F+G+H+I+J）</t>
    <rPh sb="0" eb="2">
      <t>ゴウケイ</t>
    </rPh>
    <phoneticPr fontId="2"/>
  </si>
  <si>
    <t>Ｊ</t>
    <phoneticPr fontId="2"/>
  </si>
  <si>
    <t>c</t>
    <phoneticPr fontId="2"/>
  </si>
  <si>
    <t>Ｉ</t>
    <phoneticPr fontId="2"/>
  </si>
  <si>
    <t>病児・病後児保育事業　</t>
    <rPh sb="0" eb="2">
      <t>ビョウジ</t>
    </rPh>
    <rPh sb="3" eb="6">
      <t>ビョウゴジ</t>
    </rPh>
    <rPh sb="6" eb="8">
      <t>ホイク</t>
    </rPh>
    <rPh sb="8" eb="10">
      <t>ジギョウ</t>
    </rPh>
    <phoneticPr fontId="2"/>
  </si>
  <si>
    <t>b</t>
    <phoneticPr fontId="2"/>
  </si>
  <si>
    <t>小　　計</t>
    <rPh sb="0" eb="4">
      <t>ショウケイ</t>
    </rPh>
    <phoneticPr fontId="2"/>
  </si>
  <si>
    <t>H</t>
    <phoneticPr fontId="2"/>
  </si>
  <si>
    <t>G</t>
    <phoneticPr fontId="2"/>
  </si>
  <si>
    <t>(1)人</t>
    <rPh sb="3" eb="4">
      <t>ニン</t>
    </rPh>
    <phoneticPr fontId="2"/>
  </si>
  <si>
    <t>○</t>
  </si>
  <si>
    <t>F</t>
    <phoneticPr fontId="2"/>
  </si>
  <si>
    <t>E</t>
    <phoneticPr fontId="2"/>
  </si>
  <si>
    <t>実施補助事業</t>
    <rPh sb="0" eb="2">
      <t>ジッシ</t>
    </rPh>
    <rPh sb="2" eb="4">
      <t>ホジョ</t>
    </rPh>
    <rPh sb="4" eb="6">
      <t>ジギョウ</t>
    </rPh>
    <phoneticPr fontId="2"/>
  </si>
  <si>
    <t>D</t>
    <phoneticPr fontId="2"/>
  </si>
  <si>
    <t>最低基準を満たすための数</t>
    <rPh sb="0" eb="2">
      <t>サイテイ</t>
    </rPh>
    <rPh sb="2" eb="4">
      <t>キジュン</t>
    </rPh>
    <rPh sb="5" eb="6">
      <t>ミ</t>
    </rPh>
    <rPh sb="11" eb="12">
      <t>カズ</t>
    </rPh>
    <phoneticPr fontId="2"/>
  </si>
  <si>
    <t>C</t>
    <phoneticPr fontId="2"/>
  </si>
  <si>
    <t>B</t>
    <phoneticPr fontId="2"/>
  </si>
  <si>
    <t>A</t>
    <phoneticPr fontId="2"/>
  </si>
  <si>
    <t>a</t>
    <phoneticPr fontId="2"/>
  </si>
  <si>
    <t>所長設置単価適用の有無（民間）
※適用保育所については、常勤（専任）1人。</t>
    <rPh sb="9" eb="11">
      <t>ウム</t>
    </rPh>
    <rPh sb="12" eb="14">
      <t>ミンカン</t>
    </rPh>
    <phoneticPr fontId="2"/>
  </si>
  <si>
    <t>保健福祉事務所記入欄</t>
    <rPh sb="0" eb="2">
      <t>ホケン</t>
    </rPh>
    <rPh sb="2" eb="4">
      <t>フクシ</t>
    </rPh>
    <rPh sb="4" eb="7">
      <t>ジムショ</t>
    </rPh>
    <rPh sb="7" eb="10">
      <t>キニュウラン</t>
    </rPh>
    <phoneticPr fontId="2"/>
  </si>
  <si>
    <t>◎基準日(4月1日現在）</t>
    <rPh sb="1" eb="3">
      <t>キジュン</t>
    </rPh>
    <phoneticPr fontId="2"/>
  </si>
  <si>
    <t>私立○○保育園</t>
    <rPh sb="0" eb="2">
      <t>シリツ</t>
    </rPh>
    <rPh sb="4" eb="7">
      <t>ホイクエン</t>
    </rPh>
    <phoneticPr fontId="2"/>
  </si>
  <si>
    <t>保育所名</t>
    <rPh sb="0" eb="2">
      <t>ホイク</t>
    </rPh>
    <rPh sb="2" eb="3">
      <t>ショ</t>
    </rPh>
    <rPh sb="3" eb="4">
      <t>メイ</t>
    </rPh>
    <phoneticPr fontId="2"/>
  </si>
  <si>
    <t>保育士の勤務形態別配置状況</t>
    <rPh sb="0" eb="3">
      <t>ホイクシ</t>
    </rPh>
    <rPh sb="4" eb="6">
      <t>キンム</t>
    </rPh>
    <rPh sb="6" eb="8">
      <t>ケイタイ</t>
    </rPh>
    <rPh sb="8" eb="9">
      <t>ベツ</t>
    </rPh>
    <rPh sb="9" eb="11">
      <t>ハイチ</t>
    </rPh>
    <rPh sb="11" eb="13">
      <t>ジョウキョウ</t>
    </rPh>
    <phoneticPr fontId="2"/>
  </si>
  <si>
    <t>（別紙）</t>
    <rPh sb="1" eb="3">
      <t>ベッシ</t>
    </rPh>
    <phoneticPr fontId="2"/>
  </si>
  <si>
    <t>- 参考資料 1 -</t>
    <rPh sb="2" eb="4">
      <t>サンコウ</t>
    </rPh>
    <rPh sb="4" eb="6">
      <t>シリョウ</t>
    </rPh>
    <phoneticPr fontId="2"/>
  </si>
  <si>
    <t>　　 2　保育士が労働基準法に基づく年次有給休暇を取得した日において、最低基準を下回らないための保育士等</t>
    <rPh sb="5" eb="7">
      <t>ホイク</t>
    </rPh>
    <rPh sb="7" eb="8">
      <t>シ</t>
    </rPh>
    <rPh sb="9" eb="11">
      <t>ロウドウ</t>
    </rPh>
    <rPh sb="11" eb="14">
      <t>キジュンホウ</t>
    </rPh>
    <rPh sb="15" eb="16">
      <t>モト</t>
    </rPh>
    <rPh sb="18" eb="20">
      <t>ネンジ</t>
    </rPh>
    <rPh sb="20" eb="22">
      <t>ユウキュウ</t>
    </rPh>
    <rPh sb="22" eb="24">
      <t>キュウカ</t>
    </rPh>
    <rPh sb="25" eb="27">
      <t>シュトク</t>
    </rPh>
    <rPh sb="29" eb="30">
      <t>ヒ</t>
    </rPh>
    <rPh sb="35" eb="37">
      <t>サイテイ</t>
    </rPh>
    <rPh sb="37" eb="39">
      <t>キジュン</t>
    </rPh>
    <rPh sb="40" eb="42">
      <t>シタマワ</t>
    </rPh>
    <rPh sb="48" eb="50">
      <t>ホイク</t>
    </rPh>
    <rPh sb="50" eb="51">
      <t>シ</t>
    </rPh>
    <rPh sb="51" eb="52">
      <t>トウ</t>
    </rPh>
    <phoneticPr fontId="2"/>
  </si>
  <si>
    <t>　　　保育士１名が一時預かり事業利用児童に対応することで、基準を満たしているものとする。</t>
    <rPh sb="4" eb="5">
      <t>イク</t>
    </rPh>
    <rPh sb="5" eb="6">
      <t>シ</t>
    </rPh>
    <rPh sb="7" eb="8">
      <t>メイ</t>
    </rPh>
    <rPh sb="9" eb="11">
      <t>イチジ</t>
    </rPh>
    <rPh sb="11" eb="12">
      <t>アズ</t>
    </rPh>
    <rPh sb="14" eb="16">
      <t>ジギョウ</t>
    </rPh>
    <rPh sb="16" eb="18">
      <t>リヨウ</t>
    </rPh>
    <rPh sb="18" eb="20">
      <t>ジドウ</t>
    </rPh>
    <rPh sb="21" eb="23">
      <t>タイオウ</t>
    </rPh>
    <rPh sb="29" eb="31">
      <t>キジュン</t>
    </rPh>
    <rPh sb="32" eb="33">
      <t>ミ</t>
    </rPh>
    <phoneticPr fontId="2"/>
  </si>
  <si>
    <t>　　　預かり事業の利用がある際、一体的に対応している場合には、少なくとも１名の一時預かり事業の担当保育士が配置され、通常保育の担当</t>
    <rPh sb="6" eb="8">
      <t>ジギョウ</t>
    </rPh>
    <rPh sb="9" eb="11">
      <t>リヨウ</t>
    </rPh>
    <rPh sb="14" eb="15">
      <t>サイ</t>
    </rPh>
    <rPh sb="16" eb="19">
      <t>イッタイテキ</t>
    </rPh>
    <rPh sb="20" eb="22">
      <t>タイオウ</t>
    </rPh>
    <rPh sb="26" eb="28">
      <t>バアイ</t>
    </rPh>
    <rPh sb="31" eb="32">
      <t>スク</t>
    </rPh>
    <rPh sb="37" eb="38">
      <t>メイ</t>
    </rPh>
    <rPh sb="39" eb="41">
      <t>イチジ</t>
    </rPh>
    <rPh sb="41" eb="42">
      <t>アズ</t>
    </rPh>
    <rPh sb="44" eb="46">
      <t>ジギョウ</t>
    </rPh>
    <rPh sb="47" eb="49">
      <t>タントウ</t>
    </rPh>
    <rPh sb="49" eb="52">
      <t>ホイクシ</t>
    </rPh>
    <rPh sb="53" eb="55">
      <t>ハイチ</t>
    </rPh>
    <rPh sb="58" eb="60">
      <t>ツウジョウ</t>
    </rPh>
    <rPh sb="60" eb="62">
      <t>ホイク</t>
    </rPh>
    <rPh sb="63" eb="65">
      <t>タントウ</t>
    </rPh>
    <phoneticPr fontId="2"/>
  </si>
  <si>
    <t>　　　　なお、一時預かり事業の年間平均利用児童数が１名を下回る場合(年間延べ利用児童数300人未満)であり、かつ、通常保育の時間帯に一時</t>
    <rPh sb="7" eb="9">
      <t>イチジ</t>
    </rPh>
    <rPh sb="9" eb="10">
      <t>アズ</t>
    </rPh>
    <rPh sb="12" eb="14">
      <t>ジギョウ</t>
    </rPh>
    <rPh sb="15" eb="17">
      <t>ネンカン</t>
    </rPh>
    <rPh sb="17" eb="19">
      <t>ヘイキン</t>
    </rPh>
    <rPh sb="19" eb="21">
      <t>リヨウ</t>
    </rPh>
    <rPh sb="21" eb="23">
      <t>ジドウ</t>
    </rPh>
    <rPh sb="23" eb="24">
      <t>スウ</t>
    </rPh>
    <rPh sb="26" eb="27">
      <t>メイ</t>
    </rPh>
    <rPh sb="28" eb="29">
      <t>シタ</t>
    </rPh>
    <rPh sb="29" eb="30">
      <t>マワ</t>
    </rPh>
    <rPh sb="31" eb="33">
      <t>バアイ</t>
    </rPh>
    <rPh sb="34" eb="36">
      <t>ネンカン</t>
    </rPh>
    <rPh sb="36" eb="37">
      <t>ノ</t>
    </rPh>
    <rPh sb="38" eb="40">
      <t>リヨウ</t>
    </rPh>
    <rPh sb="40" eb="42">
      <t>ジドウ</t>
    </rPh>
    <rPh sb="42" eb="43">
      <t>スウ</t>
    </rPh>
    <rPh sb="46" eb="47">
      <t>ニン</t>
    </rPh>
    <rPh sb="47" eb="49">
      <t>ミマン</t>
    </rPh>
    <rPh sb="57" eb="59">
      <t>ツウジョウ</t>
    </rPh>
    <rPh sb="59" eb="61">
      <t>ホイク</t>
    </rPh>
    <rPh sb="62" eb="65">
      <t>ジカンタイ</t>
    </rPh>
    <rPh sb="66" eb="67">
      <t>イチ</t>
    </rPh>
    <phoneticPr fontId="2"/>
  </si>
  <si>
    <t>（注）1　一時預かり事業に係る保育士は２人を下ることはできない。ただし、専任、兼任を問わない。(児童福祉法施行規則第36条の35)</t>
    <rPh sb="1" eb="2">
      <t>チュウ</t>
    </rPh>
    <rPh sb="7" eb="8">
      <t>アズカ</t>
    </rPh>
    <rPh sb="10" eb="12">
      <t>ジギョウ</t>
    </rPh>
    <rPh sb="13" eb="14">
      <t>カカ</t>
    </rPh>
    <rPh sb="15" eb="17">
      <t>ホイク</t>
    </rPh>
    <rPh sb="17" eb="18">
      <t>シ</t>
    </rPh>
    <rPh sb="20" eb="21">
      <t>ニン</t>
    </rPh>
    <rPh sb="22" eb="23">
      <t>シタ</t>
    </rPh>
    <rPh sb="36" eb="38">
      <t>センニン</t>
    </rPh>
    <rPh sb="39" eb="41">
      <t>ケンニン</t>
    </rPh>
    <rPh sb="42" eb="43">
      <t>ト</t>
    </rPh>
    <rPh sb="48" eb="50">
      <t>ジドウ</t>
    </rPh>
    <rPh sb="50" eb="52">
      <t>フクシ</t>
    </rPh>
    <rPh sb="52" eb="53">
      <t>ホウ</t>
    </rPh>
    <rPh sb="53" eb="55">
      <t>セコウ</t>
    </rPh>
    <rPh sb="55" eb="57">
      <t>キソク</t>
    </rPh>
    <rPh sb="57" eb="58">
      <t>ダイ</t>
    </rPh>
    <rPh sb="60" eb="61">
      <t>ジョウ</t>
    </rPh>
    <phoneticPr fontId="2"/>
  </si>
  <si>
    <t>非常勤を含め14人</t>
    <rPh sb="0" eb="3">
      <t>ヒジョウキン</t>
    </rPh>
    <rPh sb="4" eb="5">
      <t>フク</t>
    </rPh>
    <rPh sb="8" eb="9">
      <t>ニン</t>
    </rPh>
    <phoneticPr fontId="2"/>
  </si>
  <si>
    <t>合計</t>
    <rPh sb="0" eb="2">
      <t>ゴウケイ</t>
    </rPh>
    <phoneticPr fontId="2"/>
  </si>
  <si>
    <t>非常勤を含め15人</t>
    <rPh sb="0" eb="3">
      <t>ヒジョウキン</t>
    </rPh>
    <rPh sb="4" eb="5">
      <t>フク</t>
    </rPh>
    <rPh sb="8" eb="9">
      <t>ニン</t>
    </rPh>
    <phoneticPr fontId="2"/>
  </si>
  <si>
    <t>適宜配置。
（例）前年度平均年休取得日数×保育士数</t>
    <rPh sb="0" eb="2">
      <t>テキギ</t>
    </rPh>
    <rPh sb="2" eb="4">
      <t>ハイチ</t>
    </rPh>
    <rPh sb="7" eb="8">
      <t>レイ</t>
    </rPh>
    <rPh sb="9" eb="12">
      <t>ゼンネンド</t>
    </rPh>
    <rPh sb="12" eb="14">
      <t>ヘイキン</t>
    </rPh>
    <rPh sb="14" eb="16">
      <t>ネンキュウ</t>
    </rPh>
    <rPh sb="16" eb="18">
      <t>シュトク</t>
    </rPh>
    <rPh sb="18" eb="19">
      <t>ビ</t>
    </rPh>
    <rPh sb="19" eb="20">
      <t>スウ</t>
    </rPh>
    <rPh sb="21" eb="23">
      <t>ホイク</t>
    </rPh>
    <rPh sb="23" eb="24">
      <t>シ</t>
    </rPh>
    <rPh sb="24" eb="25">
      <t>スウ</t>
    </rPh>
    <phoneticPr fontId="2"/>
  </si>
  <si>
    <t>(適宜)</t>
    <rPh sb="1" eb="3">
      <t>テキギ</t>
    </rPh>
    <phoneticPr fontId="2"/>
  </si>
  <si>
    <t>年休代替保育士等（注2）</t>
    <rPh sb="0" eb="2">
      <t>ネンキュウ</t>
    </rPh>
    <rPh sb="2" eb="4">
      <t>ダイタイ</t>
    </rPh>
    <rPh sb="4" eb="6">
      <t>ホイク</t>
    </rPh>
    <rPh sb="6" eb="7">
      <t>シ</t>
    </rPh>
    <rPh sb="7" eb="8">
      <t>トウ</t>
    </rPh>
    <rPh sb="9" eb="10">
      <t>チュウ</t>
    </rPh>
    <phoneticPr fontId="2"/>
  </si>
  <si>
    <t>・プラス非常勤１人
・児童満年齢及び数等
　により変動する。</t>
    <rPh sb="4" eb="7">
      <t>ヒジョウキン</t>
    </rPh>
    <rPh sb="8" eb="9">
      <t>ニン</t>
    </rPh>
    <rPh sb="11" eb="13">
      <t>ジドウ</t>
    </rPh>
    <rPh sb="13" eb="16">
      <t>マンネンレイ</t>
    </rPh>
    <rPh sb="16" eb="17">
      <t>オヨ</t>
    </rPh>
    <rPh sb="18" eb="19">
      <t>スウ</t>
    </rPh>
    <rPh sb="19" eb="20">
      <t>トウ</t>
    </rPh>
    <rPh sb="25" eb="27">
      <t>ヘンドウ</t>
    </rPh>
    <phoneticPr fontId="2"/>
  </si>
  <si>
    <t>常時、最低基準を満たすための保育士</t>
    <rPh sb="0" eb="2">
      <t>ジョウジ</t>
    </rPh>
    <rPh sb="14" eb="16">
      <t>ホイク</t>
    </rPh>
    <rPh sb="16" eb="17">
      <t>シ</t>
    </rPh>
    <phoneticPr fontId="2"/>
  </si>
  <si>
    <t>児童年齢及び数対応保育士数欄で計上。</t>
    <rPh sb="13" eb="14">
      <t>ラン</t>
    </rPh>
    <rPh sb="15" eb="17">
      <t>ケイジョウ</t>
    </rPh>
    <phoneticPr fontId="2"/>
  </si>
  <si>
    <t>(1)</t>
    <phoneticPr fontId="2"/>
  </si>
  <si>
    <t>一時預かり事業担当保育士
（注1）</t>
    <rPh sb="2" eb="3">
      <t>アズカ</t>
    </rPh>
    <rPh sb="7" eb="9">
      <t>タントウ</t>
    </rPh>
    <rPh sb="9" eb="11">
      <t>ホイク</t>
    </rPh>
    <rPh sb="11" eb="12">
      <t>シ</t>
    </rPh>
    <rPh sb="14" eb="15">
      <t>チュウ</t>
    </rPh>
    <phoneticPr fontId="2"/>
  </si>
  <si>
    <t>担当保育士１人の場合</t>
    <rPh sb="0" eb="2">
      <t>タントウ</t>
    </rPh>
    <rPh sb="2" eb="4">
      <t>ホイク</t>
    </rPh>
    <rPh sb="4" eb="5">
      <t>シ</t>
    </rPh>
    <rPh sb="6" eb="7">
      <t>ニン</t>
    </rPh>
    <rPh sb="8" eb="10">
      <t>バアイ</t>
    </rPh>
    <phoneticPr fontId="2"/>
  </si>
  <si>
    <t>延長保育促進事業担当保育士</t>
    <rPh sb="8" eb="10">
      <t>タントウ</t>
    </rPh>
    <rPh sb="10" eb="12">
      <t>ホイク</t>
    </rPh>
    <rPh sb="12" eb="13">
      <t>シ</t>
    </rPh>
    <phoneticPr fontId="2"/>
  </si>
  <si>
    <t>主任保育士の専任性を確保したい場合には適宜</t>
    <rPh sb="0" eb="2">
      <t>シュニン</t>
    </rPh>
    <rPh sb="2" eb="5">
      <t>ホイクシ</t>
    </rPh>
    <rPh sb="6" eb="8">
      <t>センニンセイ</t>
    </rPh>
    <rPh sb="8" eb="9">
      <t>セイ</t>
    </rPh>
    <rPh sb="10" eb="12">
      <t>カクホ</t>
    </rPh>
    <rPh sb="15" eb="17">
      <t>バアイ</t>
    </rPh>
    <rPh sb="19" eb="21">
      <t>テキギ</t>
    </rPh>
    <phoneticPr fontId="2"/>
  </si>
  <si>
    <t>専任主任保育士</t>
    <phoneticPr fontId="2"/>
  </si>
  <si>
    <t>定員90人以下休憩保育士</t>
    <rPh sb="0" eb="2">
      <t>テイイン</t>
    </rPh>
    <rPh sb="4" eb="5">
      <t>ニン</t>
    </rPh>
    <rPh sb="5" eb="7">
      <t>イカ</t>
    </rPh>
    <rPh sb="7" eb="9">
      <t>キュウケイ</t>
    </rPh>
    <rPh sb="9" eb="11">
      <t>ホイク</t>
    </rPh>
    <rPh sb="11" eb="12">
      <t>シ</t>
    </rPh>
    <phoneticPr fontId="2"/>
  </si>
  <si>
    <t>91人以上非常勤１人</t>
    <rPh sb="2" eb="5">
      <t>ニンイジョウ</t>
    </rPh>
    <rPh sb="5" eb="8">
      <t>ヒジョウキン</t>
    </rPh>
    <rPh sb="9" eb="10">
      <t>ニン</t>
    </rPh>
    <phoneticPr fontId="2"/>
  </si>
  <si>
    <t>4歳以上児</t>
    <rPh sb="4" eb="5">
      <t>ジ</t>
    </rPh>
    <phoneticPr fontId="2"/>
  </si>
  <si>
    <t>3歳児</t>
    <rPh sb="2" eb="3">
      <t>ジ</t>
    </rPh>
    <phoneticPr fontId="2"/>
  </si>
  <si>
    <t>1・2歳児</t>
    <rPh sb="3" eb="4">
      <t>サイ</t>
    </rPh>
    <rPh sb="4" eb="5">
      <t>ジ</t>
    </rPh>
    <phoneticPr fontId="2"/>
  </si>
  <si>
    <t>・児童年齢は、満年齢
　による。</t>
    <rPh sb="1" eb="3">
      <t>ジドウ</t>
    </rPh>
    <rPh sb="3" eb="5">
      <t>ネンレイ</t>
    </rPh>
    <rPh sb="7" eb="8">
      <t>マン</t>
    </rPh>
    <rPh sb="8" eb="10">
      <t>ネンレイ</t>
    </rPh>
    <phoneticPr fontId="2"/>
  </si>
  <si>
    <t>小数点第2位切捨</t>
    <phoneticPr fontId="2"/>
  </si>
  <si>
    <t>0歳児</t>
    <rPh sb="2" eb="3">
      <t>ジ</t>
    </rPh>
    <phoneticPr fontId="2"/>
  </si>
  <si>
    <t>・児童年齢は、満年齢による。</t>
    <rPh sb="1" eb="3">
      <t>ジドウ</t>
    </rPh>
    <rPh sb="3" eb="5">
      <t>ネンレイ</t>
    </rPh>
    <rPh sb="7" eb="10">
      <t>マンネンレイ</t>
    </rPh>
    <phoneticPr fontId="2"/>
  </si>
  <si>
    <t>備考</t>
    <rPh sb="0" eb="2">
      <t>ビコウ</t>
    </rPh>
    <phoneticPr fontId="2"/>
  </si>
  <si>
    <t>保育士数</t>
    <rPh sb="0" eb="3">
      <t>ホイクシ</t>
    </rPh>
    <rPh sb="3" eb="4">
      <t>スウ</t>
    </rPh>
    <phoneticPr fontId="2"/>
  </si>
  <si>
    <t>区　　　分</t>
    <rPh sb="0" eb="1">
      <t>ク</t>
    </rPh>
    <rPh sb="4" eb="5">
      <t>ブン</t>
    </rPh>
    <phoneticPr fontId="2"/>
  </si>
  <si>
    <t>　（公立保育所の場合）</t>
    <rPh sb="2" eb="4">
      <t>コウリツ</t>
    </rPh>
    <rPh sb="4" eb="7">
      <t>ホイクショ</t>
    </rPh>
    <rPh sb="8" eb="10">
      <t>バアイ</t>
    </rPh>
    <phoneticPr fontId="2"/>
  </si>
  <si>
    <t>　（民間保育所の場合）</t>
    <rPh sb="2" eb="4">
      <t>ミンカン</t>
    </rPh>
    <rPh sb="4" eb="7">
      <t>ホイクショ</t>
    </rPh>
    <rPh sb="8" eb="10">
      <t>バアイ</t>
    </rPh>
    <phoneticPr fontId="2"/>
  </si>
  <si>
    <t>★　算出例による常時、最低基準を満たすための保育士数</t>
    <rPh sb="2" eb="4">
      <t>サンシュツ</t>
    </rPh>
    <rPh sb="4" eb="5">
      <t>レイ</t>
    </rPh>
    <rPh sb="8" eb="10">
      <t>ジョウジ</t>
    </rPh>
    <rPh sb="11" eb="13">
      <t>サイテイ</t>
    </rPh>
    <rPh sb="13" eb="15">
      <t>キジュン</t>
    </rPh>
    <rPh sb="16" eb="17">
      <t>ミ</t>
    </rPh>
    <rPh sb="22" eb="25">
      <t>ホイクシ</t>
    </rPh>
    <rPh sb="25" eb="26">
      <t>スウ</t>
    </rPh>
    <phoneticPr fontId="2"/>
  </si>
  <si>
    <t>　　　3　職員配置計画表及び勤務形態別配置状況（例）は、別紙参照</t>
    <rPh sb="12" eb="13">
      <t>オヨ</t>
    </rPh>
    <rPh sb="14" eb="16">
      <t>キンム</t>
    </rPh>
    <rPh sb="16" eb="18">
      <t>ケイタイ</t>
    </rPh>
    <rPh sb="18" eb="19">
      <t>ベツ</t>
    </rPh>
    <rPh sb="19" eb="21">
      <t>ハイチ</t>
    </rPh>
    <rPh sb="21" eb="23">
      <t>ジョウキョウ</t>
    </rPh>
    <rPh sb="24" eb="25">
      <t>レイ</t>
    </rPh>
    <phoneticPr fontId="2"/>
  </si>
  <si>
    <t>　　　2　上記のほか、年休代替要員等を確保することが望ましい。</t>
    <rPh sb="5" eb="7">
      <t>ジョウキ</t>
    </rPh>
    <rPh sb="11" eb="13">
      <t>ネンキュウ</t>
    </rPh>
    <rPh sb="13" eb="15">
      <t>ダイタイ</t>
    </rPh>
    <rPh sb="15" eb="17">
      <t>ヨウイン</t>
    </rPh>
    <rPh sb="17" eb="18">
      <t>トウ</t>
    </rPh>
    <rPh sb="19" eb="21">
      <t>カクホ</t>
    </rPh>
    <rPh sb="26" eb="27">
      <t>ノゾ</t>
    </rPh>
    <phoneticPr fontId="2"/>
  </si>
  <si>
    <t>（注）1　一時預り事業を実施する場合、児童福祉法施行規則第３６条の３５の基準を満たすこと。(なお、一時預かり事業開始届の提出が必要)</t>
    <rPh sb="1" eb="2">
      <t>チュウ</t>
    </rPh>
    <rPh sb="5" eb="7">
      <t>イチジ</t>
    </rPh>
    <rPh sb="7" eb="8">
      <t>アズ</t>
    </rPh>
    <rPh sb="9" eb="11">
      <t>ジギョウ</t>
    </rPh>
    <rPh sb="12" eb="14">
      <t>ジッシ</t>
    </rPh>
    <rPh sb="16" eb="18">
      <t>バアイ</t>
    </rPh>
    <rPh sb="19" eb="21">
      <t>ジドウ</t>
    </rPh>
    <rPh sb="21" eb="23">
      <t>フクシ</t>
    </rPh>
    <rPh sb="23" eb="24">
      <t>ホウ</t>
    </rPh>
    <rPh sb="24" eb="26">
      <t>セコウ</t>
    </rPh>
    <rPh sb="26" eb="28">
      <t>キソク</t>
    </rPh>
    <rPh sb="28" eb="29">
      <t>ダイ</t>
    </rPh>
    <rPh sb="31" eb="32">
      <t>ジョウ</t>
    </rPh>
    <rPh sb="36" eb="38">
      <t>キジュン</t>
    </rPh>
    <rPh sb="39" eb="40">
      <t>ミ</t>
    </rPh>
    <rPh sb="49" eb="51">
      <t>イチジ</t>
    </rPh>
    <phoneticPr fontId="2"/>
  </si>
  <si>
    <t>保育士配置に必要な常勤保育士数　a/常勤の週当たり所定労働時間（端数切上）</t>
    <rPh sb="0" eb="3">
      <t>ホイクシ</t>
    </rPh>
    <rPh sb="3" eb="5">
      <t>ハイチ</t>
    </rPh>
    <rPh sb="6" eb="8">
      <t>ヒツヨウ</t>
    </rPh>
    <rPh sb="9" eb="11">
      <t>ジョウキン</t>
    </rPh>
    <rPh sb="11" eb="14">
      <t>ホイクシ</t>
    </rPh>
    <rPh sb="14" eb="15">
      <t>スウ</t>
    </rPh>
    <rPh sb="18" eb="20">
      <t>ジョウキン</t>
    </rPh>
    <rPh sb="21" eb="22">
      <t>シュウ</t>
    </rPh>
    <rPh sb="22" eb="23">
      <t>ア</t>
    </rPh>
    <rPh sb="25" eb="27">
      <t>ショテイ</t>
    </rPh>
    <rPh sb="27" eb="29">
      <t>ロウドウ</t>
    </rPh>
    <rPh sb="29" eb="31">
      <t>ジカン</t>
    </rPh>
    <rPh sb="32" eb="34">
      <t>ハスウ</t>
    </rPh>
    <rPh sb="34" eb="35">
      <t>キ</t>
    </rPh>
    <rPh sb="35" eb="36">
      <t>ア</t>
    </rPh>
    <phoneticPr fontId="2"/>
  </si>
  <si>
    <t>合　計　時　間　数　a</t>
    <rPh sb="0" eb="1">
      <t>ゴウ</t>
    </rPh>
    <rPh sb="2" eb="3">
      <t>ケイ</t>
    </rPh>
    <rPh sb="4" eb="5">
      <t>トキ</t>
    </rPh>
    <rPh sb="6" eb="7">
      <t>アイダ</t>
    </rPh>
    <rPh sb="8" eb="9">
      <t>カズ</t>
    </rPh>
    <phoneticPr fontId="2"/>
  </si>
  <si>
    <t>児童年齢（実年齢）及び数に応じて必要となる保育士数</t>
    <rPh sb="5" eb="8">
      <t>ジツネンレイ</t>
    </rPh>
    <phoneticPr fontId="2"/>
  </si>
  <si>
    <t>基本保育時間の2分の1程度を目安
ただし、2人以上とする。</t>
    <rPh sb="0" eb="2">
      <t>キホン</t>
    </rPh>
    <rPh sb="2" eb="4">
      <t>ホイク</t>
    </rPh>
    <rPh sb="4" eb="6">
      <t>ジカン</t>
    </rPh>
    <rPh sb="8" eb="9">
      <t>ブン</t>
    </rPh>
    <rPh sb="11" eb="13">
      <t>テイド</t>
    </rPh>
    <rPh sb="14" eb="16">
      <t>メヤス</t>
    </rPh>
    <rPh sb="22" eb="23">
      <t>ニン</t>
    </rPh>
    <rPh sb="23" eb="25">
      <t>イジョウ</t>
    </rPh>
    <phoneticPr fontId="2"/>
  </si>
  <si>
    <t>基本保育時間以外</t>
    <rPh sb="0" eb="2">
      <t>キホン</t>
    </rPh>
    <rPh sb="2" eb="4">
      <t>ホイク</t>
    </rPh>
    <rPh sb="4" eb="6">
      <t>ジカン</t>
    </rPh>
    <rPh sb="6" eb="8">
      <t>イガイ</t>
    </rPh>
    <phoneticPr fontId="2"/>
  </si>
  <si>
    <t>基本保育時間</t>
    <rPh sb="0" eb="2">
      <t>キホン</t>
    </rPh>
    <rPh sb="2" eb="4">
      <t>ホイク</t>
    </rPh>
    <rPh sb="4" eb="6">
      <t>ジカン</t>
    </rPh>
    <phoneticPr fontId="2"/>
  </si>
  <si>
    <t>基本保育時間の2分の1程度を目安</t>
    <rPh sb="0" eb="2">
      <t>キホン</t>
    </rPh>
    <rPh sb="2" eb="4">
      <t>ホイク</t>
    </rPh>
    <rPh sb="4" eb="6">
      <t>ジカン</t>
    </rPh>
    <rPh sb="8" eb="9">
      <t>ブン</t>
    </rPh>
    <rPh sb="11" eb="13">
      <t>テイド</t>
    </rPh>
    <rPh sb="14" eb="16">
      <t>メヤス</t>
    </rPh>
    <phoneticPr fontId="2"/>
  </si>
  <si>
    <t>平日</t>
    <rPh sb="0" eb="2">
      <t>ヘイジツ</t>
    </rPh>
    <phoneticPr fontId="2"/>
  </si>
  <si>
    <t>配置時間数</t>
    <rPh sb="0" eb="2">
      <t>ハイチ</t>
    </rPh>
    <rPh sb="2" eb="5">
      <t>ジカンスウ</t>
    </rPh>
    <phoneticPr fontId="2"/>
  </si>
  <si>
    <t>日数</t>
    <rPh sb="0" eb="2">
      <t>ニッスウ</t>
    </rPh>
    <phoneticPr fontId="2"/>
  </si>
  <si>
    <t>左記の数の根拠</t>
    <rPh sb="0" eb="2">
      <t>サキ</t>
    </rPh>
    <rPh sb="3" eb="4">
      <t>スウ</t>
    </rPh>
    <rPh sb="5" eb="7">
      <t>コンキョ</t>
    </rPh>
    <phoneticPr fontId="2"/>
  </si>
  <si>
    <t>時間帯別
必要保育士数</t>
    <rPh sb="0" eb="3">
      <t>ジカンタイ</t>
    </rPh>
    <rPh sb="3" eb="4">
      <t>ベツ</t>
    </rPh>
    <rPh sb="5" eb="7">
      <t>ヒツヨウ</t>
    </rPh>
    <rPh sb="7" eb="10">
      <t>ホイクシ</t>
    </rPh>
    <rPh sb="10" eb="11">
      <t>スウ</t>
    </rPh>
    <phoneticPr fontId="2"/>
  </si>
  <si>
    <t>時間</t>
    <rPh sb="0" eb="2">
      <t>ジカン</t>
    </rPh>
    <phoneticPr fontId="2"/>
  </si>
  <si>
    <t>〔積算方法〕</t>
    <rPh sb="1" eb="3">
      <t>セキサン</t>
    </rPh>
    <rPh sb="3" eb="5">
      <t>ホウホウ</t>
    </rPh>
    <phoneticPr fontId="2"/>
  </si>
  <si>
    <t>（注）計は、小数点第1位四捨五入</t>
    <rPh sb="1" eb="2">
      <t>チュウ</t>
    </rPh>
    <rPh sb="3" eb="4">
      <t>ケイ</t>
    </rPh>
    <rPh sb="6" eb="9">
      <t>ショウスウテン</t>
    </rPh>
    <rPh sb="9" eb="10">
      <t>ダイ</t>
    </rPh>
    <rPh sb="11" eb="12">
      <t>イ</t>
    </rPh>
    <rPh sb="12" eb="16">
      <t>シシャゴニュウ</t>
    </rPh>
    <phoneticPr fontId="2"/>
  </si>
  <si>
    <t>6　一時預かり児童(10人)を含む。</t>
    <rPh sb="2" eb="4">
      <t>イチジ</t>
    </rPh>
    <rPh sb="4" eb="5">
      <t>アズ</t>
    </rPh>
    <rPh sb="7" eb="9">
      <t>ジドウ</t>
    </rPh>
    <rPh sb="12" eb="13">
      <t>ニン</t>
    </rPh>
    <rPh sb="15" eb="16">
      <t>フク</t>
    </rPh>
    <phoneticPr fontId="2"/>
  </si>
  <si>
    <t>5　常勤の保育士の週当たり所定労働時間  40時間</t>
    <rPh sb="2" eb="4">
      <t>ジョウキン</t>
    </rPh>
    <rPh sb="5" eb="8">
      <t>ホイクシ</t>
    </rPh>
    <rPh sb="9" eb="10">
      <t>シュウ</t>
    </rPh>
    <rPh sb="10" eb="11">
      <t>ア</t>
    </rPh>
    <rPh sb="13" eb="15">
      <t>ショテイ</t>
    </rPh>
    <rPh sb="15" eb="17">
      <t>ロウドウ</t>
    </rPh>
    <rPh sb="17" eb="19">
      <t>ジカン</t>
    </rPh>
    <rPh sb="23" eb="25">
      <t>ジカン</t>
    </rPh>
    <phoneticPr fontId="2"/>
  </si>
  <si>
    <t>4　土曜日の基本保育時間時必要保育士数 3人</t>
    <rPh sb="2" eb="5">
      <t>ドヨウビ</t>
    </rPh>
    <rPh sb="6" eb="8">
      <t>キホン</t>
    </rPh>
    <rPh sb="8" eb="10">
      <t>ホイク</t>
    </rPh>
    <rPh sb="10" eb="12">
      <t>ジカン</t>
    </rPh>
    <rPh sb="12" eb="13">
      <t>ジ</t>
    </rPh>
    <rPh sb="13" eb="15">
      <t>ヒツヨウ</t>
    </rPh>
    <rPh sb="15" eb="18">
      <t>ホイクシ</t>
    </rPh>
    <rPh sb="18" eb="19">
      <t>スウ</t>
    </rPh>
    <rPh sb="21" eb="22">
      <t>ニン</t>
    </rPh>
    <phoneticPr fontId="2"/>
  </si>
  <si>
    <t>3　基本保育時間 8時間　時間外保育時間 3時間</t>
    <rPh sb="2" eb="4">
      <t>キホン</t>
    </rPh>
    <rPh sb="4" eb="6">
      <t>ホイク</t>
    </rPh>
    <rPh sb="6" eb="8">
      <t>ジカン</t>
    </rPh>
    <rPh sb="10" eb="12">
      <t>ジカン</t>
    </rPh>
    <rPh sb="13" eb="16">
      <t>ジカンガイ</t>
    </rPh>
    <rPh sb="16" eb="18">
      <t>ホイク</t>
    </rPh>
    <rPh sb="18" eb="20">
      <t>ジカン</t>
    </rPh>
    <rPh sb="22" eb="24">
      <t>ジカン</t>
    </rPh>
    <phoneticPr fontId="2"/>
  </si>
  <si>
    <t>2　開所時間 11時間30分（内延長保育時間30分）</t>
    <rPh sb="2" eb="4">
      <t>カイショ</t>
    </rPh>
    <rPh sb="4" eb="6">
      <t>ジカン</t>
    </rPh>
    <rPh sb="9" eb="11">
      <t>ジカン</t>
    </rPh>
    <rPh sb="13" eb="14">
      <t>プン</t>
    </rPh>
    <rPh sb="15" eb="16">
      <t>ウチ</t>
    </rPh>
    <rPh sb="16" eb="18">
      <t>エンチョウ</t>
    </rPh>
    <rPh sb="18" eb="20">
      <t>ホイク</t>
    </rPh>
    <rPh sb="20" eb="22">
      <t>ジカン</t>
    </rPh>
    <rPh sb="24" eb="25">
      <t>プン</t>
    </rPh>
    <phoneticPr fontId="2"/>
  </si>
  <si>
    <t>1　算出日(4月1日現在）</t>
    <rPh sb="2" eb="4">
      <t>サンシュツ</t>
    </rPh>
    <rPh sb="4" eb="5">
      <t>ビ</t>
    </rPh>
    <rPh sb="7" eb="8">
      <t>ガツ</t>
    </rPh>
    <rPh sb="9" eb="10">
      <t>ニチ</t>
    </rPh>
    <rPh sb="10" eb="12">
      <t>ゲンザイ</t>
    </rPh>
    <phoneticPr fontId="2"/>
  </si>
  <si>
    <t>〔その他条件〕</t>
    <rPh sb="3" eb="4">
      <t>タ</t>
    </rPh>
    <rPh sb="4" eb="6">
      <t>ジョウケン</t>
    </rPh>
    <phoneticPr fontId="2"/>
  </si>
  <si>
    <t>〔定員:90人現員：92人　年齢構成：下表〕</t>
    <rPh sb="1" eb="3">
      <t>テイイン</t>
    </rPh>
    <rPh sb="6" eb="7">
      <t>ニン</t>
    </rPh>
    <rPh sb="7" eb="9">
      <t>ゲンイン</t>
    </rPh>
    <rPh sb="12" eb="13">
      <t>ニン</t>
    </rPh>
    <rPh sb="14" eb="16">
      <t>ネンレイ</t>
    </rPh>
    <rPh sb="16" eb="18">
      <t>コウセイ</t>
    </rPh>
    <rPh sb="19" eb="21">
      <t>カヒョウ</t>
    </rPh>
    <phoneticPr fontId="2"/>
  </si>
  <si>
    <t>（週休代替要員の確保を含む。））等を考慮し、適宜、修正すること。</t>
    <rPh sb="1" eb="3">
      <t>シュウキュウ</t>
    </rPh>
    <rPh sb="3" eb="5">
      <t>ダイタイ</t>
    </rPh>
    <rPh sb="5" eb="7">
      <t>ヨウイン</t>
    </rPh>
    <rPh sb="8" eb="10">
      <t>カクホ</t>
    </rPh>
    <rPh sb="11" eb="12">
      <t>フク</t>
    </rPh>
    <rPh sb="16" eb="17">
      <t>トウ</t>
    </rPh>
    <rPh sb="18" eb="20">
      <t>コウリョ</t>
    </rPh>
    <rPh sb="22" eb="24">
      <t>テキギ</t>
    </rPh>
    <rPh sb="25" eb="27">
      <t>シュウセイ</t>
    </rPh>
    <phoneticPr fontId="2"/>
  </si>
  <si>
    <t>算出した保育士数により、勤務ローテーション表（職員配置計画表）を作成したうえで、各保育所の事情（短時間勤務のの配置</t>
    <rPh sb="0" eb="2">
      <t>サンシュツ</t>
    </rPh>
    <rPh sb="4" eb="7">
      <t>ホイクシ</t>
    </rPh>
    <rPh sb="7" eb="8">
      <t>スウ</t>
    </rPh>
    <rPh sb="12" eb="14">
      <t>キンム</t>
    </rPh>
    <rPh sb="21" eb="22">
      <t>ヒョウ</t>
    </rPh>
    <rPh sb="23" eb="25">
      <t>ショクイン</t>
    </rPh>
    <rPh sb="25" eb="27">
      <t>ハイチ</t>
    </rPh>
    <rPh sb="27" eb="29">
      <t>ケイカク</t>
    </rPh>
    <rPh sb="29" eb="30">
      <t>ヒョウ</t>
    </rPh>
    <rPh sb="32" eb="34">
      <t>サクセイ</t>
    </rPh>
    <rPh sb="45" eb="47">
      <t>ジジョウ</t>
    </rPh>
    <rPh sb="48" eb="51">
      <t>タンジカン</t>
    </rPh>
    <rPh sb="51" eb="53">
      <t>キンム</t>
    </rPh>
    <phoneticPr fontId="2"/>
  </si>
  <si>
    <t>前ページで示した考え方をもとに、必要保育士数の算定するための計算方法（目安として使用すること。）</t>
    <rPh sb="0" eb="1">
      <t>ゼン</t>
    </rPh>
    <rPh sb="5" eb="6">
      <t>シメ</t>
    </rPh>
    <rPh sb="8" eb="9">
      <t>カンガ</t>
    </rPh>
    <rPh sb="10" eb="11">
      <t>カタ</t>
    </rPh>
    <rPh sb="16" eb="18">
      <t>ヒツヨウ</t>
    </rPh>
    <rPh sb="18" eb="21">
      <t>ホイクシ</t>
    </rPh>
    <rPh sb="21" eb="22">
      <t>スウ</t>
    </rPh>
    <rPh sb="23" eb="25">
      <t>サンテイ</t>
    </rPh>
    <rPh sb="30" eb="32">
      <t>ケイサン</t>
    </rPh>
    <rPh sb="32" eb="34">
      <t>ホウホウ</t>
    </rPh>
    <rPh sb="35" eb="37">
      <t>メヤス</t>
    </rPh>
    <rPh sb="40" eb="42">
      <t>シヨウ</t>
    </rPh>
    <phoneticPr fontId="2"/>
  </si>
  <si>
    <t>（1）施設パンフレット等</t>
    <phoneticPr fontId="2"/>
  </si>
  <si>
    <t>◎　資料記入上の注意点</t>
  </si>
  <si>
    <t>（凡例）</t>
    <rPh sb="1" eb="3">
      <t>ハンレイ</t>
    </rPh>
    <phoneticPr fontId="2"/>
  </si>
  <si>
    <t>屋内消火栓</t>
    <phoneticPr fontId="2"/>
  </si>
  <si>
    <t>□</t>
    <phoneticPr fontId="2"/>
  </si>
  <si>
    <t>消火器</t>
    <phoneticPr fontId="2"/>
  </si>
  <si>
    <t>○</t>
    <phoneticPr fontId="2"/>
  </si>
  <si>
    <t>避難器具</t>
    <phoneticPr fontId="2"/>
  </si>
  <si>
    <t>△</t>
    <phoneticPr fontId="2"/>
  </si>
  <si>
    <t>（3）勤務割振表</t>
    <rPh sb="3" eb="5">
      <t>キンム</t>
    </rPh>
    <rPh sb="5" eb="7">
      <t>ワリフ</t>
    </rPh>
    <rPh sb="7" eb="8">
      <t>ヒョウ</t>
    </rPh>
    <phoneticPr fontId="2"/>
  </si>
  <si>
    <t>①直近の３ヶ月分</t>
    <rPh sb="1" eb="3">
      <t>チョッキン</t>
    </rPh>
    <rPh sb="6" eb="7">
      <t>ゲツ</t>
    </rPh>
    <rPh sb="7" eb="8">
      <t>ブン</t>
    </rPh>
    <phoneticPr fontId="2"/>
  </si>
  <si>
    <t>②全職種</t>
    <rPh sb="1" eb="2">
      <t>ゼン</t>
    </rPh>
    <rPh sb="2" eb="4">
      <t>ショクシュ</t>
    </rPh>
    <phoneticPr fontId="2"/>
  </si>
  <si>
    <t>④使用記号の説明</t>
    <rPh sb="1" eb="3">
      <t>シヨウ</t>
    </rPh>
    <rPh sb="3" eb="5">
      <t>キゴウ</t>
    </rPh>
    <rPh sb="6" eb="8">
      <t>セツメイ</t>
    </rPh>
    <phoneticPr fontId="2"/>
  </si>
  <si>
    <t xml:space="preserve"> 　　</t>
    <phoneticPr fontId="2"/>
  </si>
  <si>
    <t>指導監査業務のみに利用することとし、他の業務に利用することはありません。</t>
    <phoneticPr fontId="2"/>
  </si>
  <si>
    <t>（1）該当しない部分は記載を省略して差し支えありません。</t>
    <phoneticPr fontId="2"/>
  </si>
  <si>
    <t>（2）当該監査資料及び添付書類等の記載に関し、個人情報に係わるものについては</t>
    <phoneticPr fontId="2"/>
  </si>
  <si>
    <t>（5）就業規則又はこれに代わる規則等の写し</t>
    <rPh sb="7" eb="8">
      <t>マタ</t>
    </rPh>
    <rPh sb="12" eb="13">
      <t>カ</t>
    </rPh>
    <phoneticPr fontId="2"/>
  </si>
  <si>
    <t>（職員の労働条件（勤務時間、休憩時間等）が確認できるもの。）</t>
  </si>
  <si>
    <t>※　ホチキス、インデックス、クリップ、ファイリング等は必要ありません。</t>
    <rPh sb="25" eb="26">
      <t>トウ</t>
    </rPh>
    <rPh sb="27" eb="29">
      <t>ヒツヨウ</t>
    </rPh>
    <phoneticPr fontId="2"/>
  </si>
  <si>
    <t>作　成　基　準 日※</t>
    <rPh sb="0" eb="1">
      <t>サク</t>
    </rPh>
    <rPh sb="2" eb="3">
      <t>シゲル</t>
    </rPh>
    <rPh sb="4" eb="5">
      <t>モト</t>
    </rPh>
    <rPh sb="6" eb="7">
      <t>ジュン</t>
    </rPh>
    <phoneticPr fontId="2"/>
  </si>
  <si>
    <t>児童福祉施設等（保育所等）指導監査資料</t>
    <rPh sb="6" eb="7">
      <t>トウ</t>
    </rPh>
    <rPh sb="11" eb="12">
      <t>トウ</t>
    </rPh>
    <rPh sb="13" eb="15">
      <t>シドウ</t>
    </rPh>
    <rPh sb="15" eb="19">
      <t>カ</t>
    </rPh>
    <phoneticPr fontId="2"/>
  </si>
  <si>
    <r>
      <t xml:space="preserve">監  査 </t>
    </r>
    <r>
      <rPr>
        <sz val="11"/>
        <rFont val="ＭＳ Ｐゴシック"/>
        <family val="3"/>
        <charset val="128"/>
      </rPr>
      <t xml:space="preserve"> 実　施　日</t>
    </r>
    <rPh sb="0" eb="1">
      <t>ラン</t>
    </rPh>
    <rPh sb="3" eb="4">
      <t>ジャ</t>
    </rPh>
    <rPh sb="6" eb="7">
      <t>ジツ</t>
    </rPh>
    <rPh sb="8" eb="9">
      <t>シ</t>
    </rPh>
    <rPh sb="10" eb="11">
      <t>ヒ</t>
    </rPh>
    <phoneticPr fontId="2"/>
  </si>
  <si>
    <t>◎　添付書類　　（漏れのないよう□にチェックした後、提出してください。）</t>
    <rPh sb="2" eb="4">
      <t>テンプ</t>
    </rPh>
    <rPh sb="4" eb="6">
      <t>ショルイ</t>
    </rPh>
    <rPh sb="9" eb="10">
      <t>モ</t>
    </rPh>
    <rPh sb="24" eb="25">
      <t>ゴ</t>
    </rPh>
    <rPh sb="26" eb="28">
      <t>テイシュツ</t>
    </rPh>
    <phoneticPr fontId="2"/>
  </si>
  <si>
    <r>
      <t>③勤務の</t>
    </r>
    <r>
      <rPr>
        <b/>
        <u/>
        <sz val="10"/>
        <rFont val="ＭＳ Ｐゴシック"/>
        <family val="3"/>
        <charset val="128"/>
      </rPr>
      <t>予定と実績の両方が確認できるもの</t>
    </r>
    <rPh sb="1" eb="3">
      <t>キンム</t>
    </rPh>
    <rPh sb="4" eb="6">
      <t>ヨテイ</t>
    </rPh>
    <rPh sb="7" eb="9">
      <t>ジッセキ</t>
    </rPh>
    <rPh sb="10" eb="12">
      <t>リョウホウ</t>
    </rPh>
    <rPh sb="13" eb="15">
      <t>カクニン</t>
    </rPh>
    <phoneticPr fontId="2"/>
  </si>
  <si>
    <t>児童福祉施設等（保育所等）指導監査資料　目次</t>
    <rPh sb="6" eb="7">
      <t>トウ</t>
    </rPh>
    <rPh sb="11" eb="12">
      <t>トウ</t>
    </rPh>
    <rPh sb="13" eb="15">
      <t>シドウ</t>
    </rPh>
    <rPh sb="20" eb="22">
      <t>モクジ</t>
    </rPh>
    <phoneticPr fontId="2"/>
  </si>
  <si>
    <t>児童福祉施設等（保育所等）監査資料記入上等の注意点</t>
    <rPh sb="6" eb="7">
      <t>トウ</t>
    </rPh>
    <rPh sb="11" eb="12">
      <t>トウ</t>
    </rPh>
    <rPh sb="17" eb="19">
      <t>キニュウ</t>
    </rPh>
    <rPh sb="19" eb="20">
      <t>ジョウ</t>
    </rPh>
    <rPh sb="20" eb="21">
      <t>トウ</t>
    </rPh>
    <rPh sb="22" eb="25">
      <t>チュウイテン</t>
    </rPh>
    <phoneticPr fontId="2"/>
  </si>
  <si>
    <r>
      <t>※　紙ベースの場合、事前提出資料及び添付書類は</t>
    </r>
    <r>
      <rPr>
        <b/>
        <u/>
        <sz val="14"/>
        <color indexed="10"/>
        <rFont val="ＭＳ Ｐゴシック"/>
        <family val="3"/>
        <charset val="128"/>
      </rPr>
      <t>２部ずつ</t>
    </r>
    <r>
      <rPr>
        <sz val="12"/>
        <color indexed="10"/>
        <rFont val="ＭＳ Ｐゴシック"/>
        <family val="3"/>
        <charset val="128"/>
      </rPr>
      <t>御準備ください。</t>
    </r>
    <rPh sb="2" eb="3">
      <t>カミ</t>
    </rPh>
    <rPh sb="7" eb="9">
      <t>バアイ</t>
    </rPh>
    <rPh sb="10" eb="12">
      <t>ジゼン</t>
    </rPh>
    <rPh sb="12" eb="14">
      <t>テイシュツ</t>
    </rPh>
    <rPh sb="14" eb="16">
      <t>シリョウ</t>
    </rPh>
    <rPh sb="16" eb="17">
      <t>オヨ</t>
    </rPh>
    <rPh sb="18" eb="20">
      <t>テンプ</t>
    </rPh>
    <rPh sb="20" eb="22">
      <t>ショルイ</t>
    </rPh>
    <rPh sb="24" eb="25">
      <t>ブ</t>
    </rPh>
    <rPh sb="27" eb="28">
      <t>オン</t>
    </rPh>
    <rPh sb="28" eb="30">
      <t>ジュンビ</t>
    </rPh>
    <phoneticPr fontId="2"/>
  </si>
  <si>
    <t>（　　月　　日）</t>
    <rPh sb="3" eb="4">
      <t>ガツ</t>
    </rPh>
    <rPh sb="6" eb="7">
      <t>ニチ</t>
    </rPh>
    <phoneticPr fontId="2"/>
  </si>
  <si>
    <t>保育所名</t>
    <rPh sb="0" eb="3">
      <t>ホイクショ</t>
    </rPh>
    <rPh sb="3" eb="4">
      <t>メイ</t>
    </rPh>
    <phoneticPr fontId="2"/>
  </si>
  <si>
    <r>
      <t>区分〔</t>
    </r>
    <r>
      <rPr>
        <b/>
        <u/>
        <sz val="8.5"/>
        <rFont val="ＭＳ Ｐゴシック"/>
        <family val="3"/>
        <charset val="128"/>
      </rPr>
      <t>平　日</t>
    </r>
    <r>
      <rPr>
        <sz val="8.5"/>
        <rFont val="ＭＳ Ｐゴシック"/>
        <family val="3"/>
        <charset val="128"/>
      </rPr>
      <t>・土曜日〕</t>
    </r>
    <rPh sb="0" eb="2">
      <t>クブン</t>
    </rPh>
    <rPh sb="3" eb="6">
      <t>ヘイジツ</t>
    </rPh>
    <rPh sb="7" eb="10">
      <t>ドヨウビ</t>
    </rPh>
    <phoneticPr fontId="2"/>
  </si>
  <si>
    <t>保育士の
勤務時間</t>
    <rPh sb="0" eb="3">
      <t>ホイクシ</t>
    </rPh>
    <rPh sb="5" eb="7">
      <t>キンム</t>
    </rPh>
    <rPh sb="7" eb="9">
      <t>ジカン</t>
    </rPh>
    <phoneticPr fontId="2"/>
  </si>
  <si>
    <r>
      <t>時間
帯別
入所
児童
数</t>
    </r>
    <r>
      <rPr>
        <sz val="8.5"/>
        <color indexed="9"/>
        <rFont val="ＭＳ Ｐゴシック"/>
        <family val="3"/>
        <charset val="128"/>
      </rPr>
      <t>＿</t>
    </r>
    <rPh sb="0" eb="4">
      <t>ジカンタイ</t>
    </rPh>
    <rPh sb="4" eb="5">
      <t>ベツ</t>
    </rPh>
    <rPh sb="6" eb="8">
      <t>ニュウショ</t>
    </rPh>
    <rPh sb="9" eb="10">
      <t>コ</t>
    </rPh>
    <rPh sb="10" eb="11">
      <t>ワラベ</t>
    </rPh>
    <rPh sb="12" eb="13">
      <t>スウ</t>
    </rPh>
    <phoneticPr fontId="2"/>
  </si>
  <si>
    <t>０歳児</t>
    <rPh sb="1" eb="3">
      <t>サイジ</t>
    </rPh>
    <phoneticPr fontId="2"/>
  </si>
  <si>
    <t>１歳児</t>
    <rPh sb="1" eb="3">
      <t>サイジ</t>
    </rPh>
    <phoneticPr fontId="2"/>
  </si>
  <si>
    <t>２歳児</t>
    <rPh sb="1" eb="3">
      <t>サイジ</t>
    </rPh>
    <phoneticPr fontId="2"/>
  </si>
  <si>
    <t>３歳児</t>
    <rPh sb="1" eb="3">
      <t>サイジ</t>
    </rPh>
    <phoneticPr fontId="2"/>
  </si>
  <si>
    <t>４歳以上児</t>
    <rPh sb="1" eb="2">
      <t>サイ</t>
    </rPh>
    <rPh sb="2" eb="5">
      <t>イジョウジ</t>
    </rPh>
    <phoneticPr fontId="2"/>
  </si>
  <si>
    <t>必要保育士数</t>
    <rPh sb="0" eb="2">
      <t>ヒツヨウ</t>
    </rPh>
    <rPh sb="2" eb="6">
      <t>ホイクシスウ</t>
    </rPh>
    <phoneticPr fontId="2"/>
  </si>
  <si>
    <t>○○組担当</t>
    <rPh sb="2" eb="3">
      <t>クミ</t>
    </rPh>
    <rPh sb="3" eb="5">
      <t>タントウ</t>
    </rPh>
    <phoneticPr fontId="2"/>
  </si>
  <si>
    <t>合　計</t>
    <rPh sb="0" eb="1">
      <t>ゴウ</t>
    </rPh>
    <rPh sb="2" eb="3">
      <t>ケイ</t>
    </rPh>
    <phoneticPr fontId="2"/>
  </si>
  <si>
    <t>適　　　　否</t>
    <rPh sb="0" eb="1">
      <t>テキ</t>
    </rPh>
    <rPh sb="5" eb="6">
      <t>イナ</t>
    </rPh>
    <phoneticPr fontId="2"/>
  </si>
  <si>
    <t>（注）1</t>
    <rPh sb="1" eb="2">
      <t>チュウ</t>
    </rPh>
    <phoneticPr fontId="2"/>
  </si>
  <si>
    <t>時間帯別入所児童数欄には、時間帯別、年齢区分別に児童数（一時預かり・特定保育児童（平均）を含む。）を記入してください。</t>
    <rPh sb="0" eb="3">
      <t>ジカンタイ</t>
    </rPh>
    <rPh sb="3" eb="4">
      <t>ベツ</t>
    </rPh>
    <rPh sb="4" eb="6">
      <t>ニュウショ</t>
    </rPh>
    <rPh sb="6" eb="9">
      <t>ジドウスウ</t>
    </rPh>
    <rPh sb="9" eb="10">
      <t>ラン</t>
    </rPh>
    <rPh sb="13" eb="16">
      <t>ジカンタイ</t>
    </rPh>
    <rPh sb="16" eb="17">
      <t>ベツ</t>
    </rPh>
    <rPh sb="18" eb="20">
      <t>ネンレイ</t>
    </rPh>
    <rPh sb="20" eb="22">
      <t>クブン</t>
    </rPh>
    <rPh sb="22" eb="23">
      <t>ベツ</t>
    </rPh>
    <rPh sb="24" eb="27">
      <t>ジドウスウ</t>
    </rPh>
    <rPh sb="28" eb="30">
      <t>イチジ</t>
    </rPh>
    <rPh sb="30" eb="31">
      <t>アズ</t>
    </rPh>
    <rPh sb="34" eb="36">
      <t>トクテイ</t>
    </rPh>
    <rPh sb="36" eb="38">
      <t>ホイク</t>
    </rPh>
    <rPh sb="38" eb="40">
      <t>ジドウ</t>
    </rPh>
    <rPh sb="41" eb="43">
      <t>ヘイキン</t>
    </rPh>
    <rPh sb="45" eb="46">
      <t>フク</t>
    </rPh>
    <rPh sb="50" eb="52">
      <t>キニュウ</t>
    </rPh>
    <phoneticPr fontId="2"/>
  </si>
  <si>
    <t>〇〇組</t>
    <rPh sb="2" eb="3">
      <t>クミ</t>
    </rPh>
    <phoneticPr fontId="2"/>
  </si>
  <si>
    <t>フリー</t>
  </si>
  <si>
    <t>延長保育パート</t>
    <rPh sb="0" eb="2">
      <t>エンチョウ</t>
    </rPh>
    <rPh sb="2" eb="4">
      <t>ホイク</t>
    </rPh>
    <phoneticPr fontId="2"/>
  </si>
  <si>
    <t>令和　　　年　　　月　　　日</t>
    <rPh sb="0" eb="2">
      <t>レイワ</t>
    </rPh>
    <rPh sb="5" eb="6">
      <t>ネン</t>
    </rPh>
    <rPh sb="9" eb="10">
      <t>ツキ</t>
    </rPh>
    <rPh sb="13" eb="14">
      <t>ヒ</t>
    </rPh>
    <phoneticPr fontId="2"/>
  </si>
  <si>
    <t>Ｒ○○.８.１３ ～ Ｒ○○.８.１６</t>
    <phoneticPr fontId="2"/>
  </si>
  <si>
    <t>Ｒ○.○.○ ～ Ｒ○.○.○</t>
    <phoneticPr fontId="2"/>
  </si>
  <si>
    <t>Ｒ○○.○○.○○</t>
    <phoneticPr fontId="2"/>
  </si>
  <si>
    <t>Ｒ00.00.00</t>
    <phoneticPr fontId="2"/>
  </si>
  <si>
    <t>(6)給与規程の写し</t>
    <rPh sb="3" eb="5">
      <t>キュウヨ</t>
    </rPh>
    <rPh sb="5" eb="7">
      <t>キテイ</t>
    </rPh>
    <rPh sb="8" eb="9">
      <t>ウツ</t>
    </rPh>
    <phoneticPr fontId="2"/>
  </si>
  <si>
    <r>
      <t>※指導監査資料作成基準日は、</t>
    </r>
    <r>
      <rPr>
        <sz val="11"/>
        <color rgb="FFFF0000"/>
        <rFont val="ＭＳ Ｐゴシック"/>
        <family val="3"/>
        <charset val="128"/>
      </rPr>
      <t>指導監査日の前月１日で作成してください。</t>
    </r>
    <rPh sb="21" eb="22">
      <t>ツキ</t>
    </rPh>
    <phoneticPr fontId="2"/>
  </si>
  <si>
    <r>
      <t>（4</t>
    </r>
    <r>
      <rPr>
        <sz val="12"/>
        <color theme="1"/>
        <rFont val="ＭＳ Ｐゴシック"/>
        <family val="3"/>
        <charset val="128"/>
      </rPr>
      <t>）運営規程（園則）</t>
    </r>
    <r>
      <rPr>
        <sz val="12"/>
        <rFont val="ＭＳ Ｐゴシック"/>
        <family val="3"/>
        <charset val="128"/>
      </rPr>
      <t>又はこれに代わる規程等の写し（事務分担表を含む。）</t>
    </r>
    <rPh sb="3" eb="5">
      <t>ウンエイ</t>
    </rPh>
    <rPh sb="8" eb="9">
      <t>エン</t>
    </rPh>
    <rPh sb="9" eb="10">
      <t>ソク</t>
    </rPh>
    <rPh sb="11" eb="12">
      <t>マタ</t>
    </rPh>
    <rPh sb="16" eb="17">
      <t>カ</t>
    </rPh>
    <phoneticPr fontId="2"/>
  </si>
  <si>
    <t>3歳児数の15分の1</t>
    <rPh sb="1" eb="4">
      <t>サイジスウ</t>
    </rPh>
    <phoneticPr fontId="2"/>
  </si>
  <si>
    <t>4歳以上児数25分の1</t>
    <rPh sb="1" eb="2">
      <t>サイ</t>
    </rPh>
    <rPh sb="2" eb="4">
      <t>イジョウ</t>
    </rPh>
    <rPh sb="4" eb="5">
      <t>ジ</t>
    </rPh>
    <rPh sb="5" eb="6">
      <t>スウ</t>
    </rPh>
    <phoneticPr fontId="2"/>
  </si>
  <si>
    <t>区分</t>
    <rPh sb="0" eb="2">
      <t>クブン</t>
    </rPh>
    <phoneticPr fontId="2"/>
  </si>
  <si>
    <t>第２位切捨</t>
    <rPh sb="0" eb="1">
      <t>ダイ</t>
    </rPh>
    <rPh sb="2" eb="3">
      <t>イ</t>
    </rPh>
    <rPh sb="3" eb="4">
      <t>キ</t>
    </rPh>
    <rPh sb="4" eb="5">
      <t>シャ</t>
    </rPh>
    <phoneticPr fontId="2"/>
  </si>
  <si>
    <t>1　屋内消火栓及び消火器の位置・避難経路・避難器具の設置場所を記入してください。</t>
    <phoneticPr fontId="2"/>
  </si>
  <si>
    <t>2　併設施設がある場合には、その施設の位置関係がわかる平面図を添付してください。</t>
    <phoneticPr fontId="2"/>
  </si>
  <si>
    <t>3　同一敷地内に併設以外で他の施設がある場合は、施設の位置関係がわかるような図を添付してください。</t>
    <phoneticPr fontId="2"/>
  </si>
  <si>
    <t>（注）</t>
    <rPh sb="1" eb="2">
      <t>チュウ</t>
    </rPh>
    <phoneticPr fontId="2"/>
  </si>
  <si>
    <t>従前の基準</t>
    <rPh sb="0" eb="2">
      <t>ジュウゼン</t>
    </rPh>
    <rPh sb="3" eb="5">
      <t>キジュン</t>
    </rPh>
    <phoneticPr fontId="2"/>
  </si>
  <si>
    <t>改正後基準</t>
    <rPh sb="0" eb="3">
      <t>カイセイゴ</t>
    </rPh>
    <rPh sb="3" eb="5">
      <t>キジュン</t>
    </rPh>
    <phoneticPr fontId="2"/>
  </si>
  <si>
    <t>※努力義務</t>
    <rPh sb="1" eb="2">
      <t>ツト</t>
    </rPh>
    <rPh sb="2" eb="3">
      <t>リョク</t>
    </rPh>
    <rPh sb="3" eb="5">
      <t>ギム</t>
    </rPh>
    <phoneticPr fontId="2"/>
  </si>
  <si>
    <t>8:15～17:15</t>
    <phoneticPr fontId="2"/>
  </si>
  <si>
    <t>7：30～16：00</t>
    <phoneticPr fontId="2"/>
  </si>
  <si>
    <t>8：00～16：30</t>
    <phoneticPr fontId="2"/>
  </si>
  <si>
    <t>8：30～17：00</t>
    <phoneticPr fontId="2"/>
  </si>
  <si>
    <t>9：00～13：00</t>
    <phoneticPr fontId="2"/>
  </si>
  <si>
    <t>フリー</t>
    <phoneticPr fontId="2"/>
  </si>
  <si>
    <t>9：30～18：00</t>
    <phoneticPr fontId="2"/>
  </si>
  <si>
    <t>必要保育士数欄は、従前の最低基準（0歳児3:1，1･2歳児6:1，3歳児20:1，4歳以上児30:1）により算出した保育士数を記入していただきますが、改正後基準（3歳児15:1，4歳以上児25:1）を満たすよう努めてください。</t>
    <rPh sb="0" eb="2">
      <t>ヒツヨウ</t>
    </rPh>
    <rPh sb="2" eb="6">
      <t>ホイクシスウ</t>
    </rPh>
    <rPh sb="6" eb="7">
      <t>ラン</t>
    </rPh>
    <rPh sb="9" eb="11">
      <t>ジュウゼン</t>
    </rPh>
    <rPh sb="12" eb="14">
      <t>サイテイ</t>
    </rPh>
    <rPh sb="14" eb="16">
      <t>キジュン</t>
    </rPh>
    <rPh sb="18" eb="20">
      <t>サイジ</t>
    </rPh>
    <rPh sb="27" eb="29">
      <t>サイジ</t>
    </rPh>
    <rPh sb="34" eb="36">
      <t>サイジ</t>
    </rPh>
    <rPh sb="42" eb="43">
      <t>サイ</t>
    </rPh>
    <rPh sb="43" eb="45">
      <t>イジョウ</t>
    </rPh>
    <rPh sb="45" eb="46">
      <t>ジ</t>
    </rPh>
    <rPh sb="54" eb="56">
      <t>サンシュツ</t>
    </rPh>
    <rPh sb="58" eb="62">
      <t>ホイクシスウ</t>
    </rPh>
    <rPh sb="63" eb="65">
      <t>キニュウ</t>
    </rPh>
    <rPh sb="75" eb="78">
      <t>カイセイゴ</t>
    </rPh>
    <rPh sb="78" eb="80">
      <t>キジュン</t>
    </rPh>
    <rPh sb="100" eb="101">
      <t>ミ</t>
    </rPh>
    <rPh sb="105" eb="106">
      <t>ツト</t>
    </rPh>
    <phoneticPr fontId="2"/>
  </si>
  <si>
    <t>【　付　属　資　料　】</t>
    <rPh sb="2" eb="3">
      <t>ヅケ</t>
    </rPh>
    <rPh sb="4" eb="5">
      <t>ゾク</t>
    </rPh>
    <rPh sb="6" eb="7">
      <t>シ</t>
    </rPh>
    <rPh sb="8" eb="9">
      <t>リョウ</t>
    </rPh>
    <phoneticPr fontId="2"/>
  </si>
  <si>
    <t>保育室等の状況</t>
    <rPh sb="0" eb="3">
      <t>ホイクシツ</t>
    </rPh>
    <rPh sb="3" eb="4">
      <t>トウ</t>
    </rPh>
    <rPh sb="5" eb="7">
      <t>ジョウキョウ</t>
    </rPh>
    <phoneticPr fontId="2"/>
  </si>
  <si>
    <t>年齢区分</t>
    <rPh sb="0" eb="2">
      <t>ネンレイ</t>
    </rPh>
    <rPh sb="2" eb="4">
      <t>クブン</t>
    </rPh>
    <phoneticPr fontId="2"/>
  </si>
  <si>
    <t>面積基準による算定</t>
    <rPh sb="0" eb="2">
      <t>メンセキ</t>
    </rPh>
    <rPh sb="2" eb="4">
      <t>キジュン</t>
    </rPh>
    <rPh sb="7" eb="9">
      <t>サンテイ</t>
    </rPh>
    <phoneticPr fontId="2"/>
  </si>
  <si>
    <t>認可（現有）</t>
    <rPh sb="0" eb="2">
      <t>ニンカ</t>
    </rPh>
    <rPh sb="3" eb="5">
      <t>ゲンユウ</t>
    </rPh>
    <phoneticPr fontId="2"/>
  </si>
  <si>
    <t>適否</t>
    <rPh sb="0" eb="2">
      <t>テキヒ</t>
    </rPh>
    <phoneticPr fontId="2"/>
  </si>
  <si>
    <t>2歳未満</t>
    <rPh sb="1" eb="2">
      <t>サイ</t>
    </rPh>
    <rPh sb="2" eb="4">
      <t>ミマン</t>
    </rPh>
    <phoneticPr fontId="2"/>
  </si>
  <si>
    <t>乳児室・ほふく室</t>
    <rPh sb="0" eb="2">
      <t>ニュウジ</t>
    </rPh>
    <rPh sb="2" eb="3">
      <t>シツ</t>
    </rPh>
    <rPh sb="7" eb="8">
      <t>シツ</t>
    </rPh>
    <phoneticPr fontId="2"/>
  </si>
  <si>
    <t>㎡×</t>
    <phoneticPr fontId="2"/>
  </si>
  <si>
    <t>人＝</t>
    <rPh sb="0" eb="1">
      <t>ニン</t>
    </rPh>
    <phoneticPr fontId="2"/>
  </si>
  <si>
    <t>㎡</t>
    <phoneticPr fontId="2"/>
  </si>
  <si>
    <t>①</t>
    <phoneticPr fontId="2"/>
  </si>
  <si>
    <t>2歳以上</t>
    <rPh sb="1" eb="2">
      <t>サイ</t>
    </rPh>
    <rPh sb="2" eb="4">
      <t>イジョウ</t>
    </rPh>
    <phoneticPr fontId="2"/>
  </si>
  <si>
    <t>保育室及び遊戯室 (合計）                              （1人につき1.98㎡）</t>
    <rPh sb="0" eb="2">
      <t>ホイク</t>
    </rPh>
    <rPh sb="2" eb="3">
      <t>シツ</t>
    </rPh>
    <rPh sb="3" eb="4">
      <t>オヨ</t>
    </rPh>
    <rPh sb="5" eb="8">
      <t>ユウギシツ</t>
    </rPh>
    <rPh sb="10" eb="12">
      <t>ゴウケイ</t>
    </rPh>
    <rPh sb="45" eb="46">
      <t>ニン</t>
    </rPh>
    <phoneticPr fontId="2"/>
  </si>
  <si>
    <t>遊戯室</t>
    <rPh sb="0" eb="3">
      <t>ユウギシツ</t>
    </rPh>
    <phoneticPr fontId="2"/>
  </si>
  <si>
    <t>屋外遊技場</t>
    <rPh sb="0" eb="2">
      <t>オクガイ</t>
    </rPh>
    <rPh sb="2" eb="5">
      <t>ユウギジョウ</t>
    </rPh>
    <phoneticPr fontId="2"/>
  </si>
  <si>
    <t>年齢区分は現在の満年齢により人数算定する。</t>
    <phoneticPr fontId="2"/>
  </si>
  <si>
    <t>（注）</t>
    <rPh sb="0" eb="1">
      <t>チュウ</t>
    </rPh>
    <rPh sb="2" eb="3">
      <t>アラ</t>
    </rPh>
    <phoneticPr fontId="2"/>
  </si>
  <si>
    <t>平成26年2月27日以降新たに設置する場合及び保育室の床面積の変更を伴う増改築を行う場合は、満2歳以上の幼児に係る面積は、常時保育を行う部屋のみで、幼児1人につき1.98㎡以上という基準を満たすことが望ましい。　</t>
    <phoneticPr fontId="2"/>
  </si>
  <si>
    <t>年度当初時点の年齢でクラスを編成している等の理由により、監査資料作成基準日現在で満1歳児と満2歳児が同じクラス（保育室）にいる場合は、年齢別人数費等合理的な方法により部屋面積を按分し、認可（現有）面積を算出すること（2歳未満と2歳以上で二重に面積を計上しないこと。）</t>
    <phoneticPr fontId="2"/>
  </si>
  <si>
    <t>①の面積が満たされていない場合</t>
    <rPh sb="2" eb="4">
      <t>メンセキ</t>
    </rPh>
    <rPh sb="5" eb="6">
      <t>ミ</t>
    </rPh>
    <rPh sb="13" eb="15">
      <t>バアイ</t>
    </rPh>
    <phoneticPr fontId="2"/>
  </si>
  <si>
    <t>＊</t>
    <phoneticPr fontId="2"/>
  </si>
  <si>
    <t>平成25年4月1日現在既に存する保育所については、下表を適用する。（ただし、25年4月1日以後に建築又は乳児室の面積の変更を伴い増築又は改築されたものについては、本表は適用しない）</t>
    <phoneticPr fontId="2"/>
  </si>
  <si>
    <t>ほふくしない子</t>
    <rPh sb="6" eb="7">
      <t>コ</t>
    </rPh>
    <phoneticPr fontId="2"/>
  </si>
  <si>
    <t>ほふくする子</t>
    <rPh sb="5" eb="6">
      <t>コ</t>
    </rPh>
    <phoneticPr fontId="2"/>
  </si>
  <si>
    <t>「ほふくする子」には（歩く子）を含みます。</t>
    <rPh sb="6" eb="7">
      <t>コ</t>
    </rPh>
    <rPh sb="11" eb="12">
      <t>アル</t>
    </rPh>
    <rPh sb="13" eb="14">
      <t>コ</t>
    </rPh>
    <rPh sb="16" eb="17">
      <t>フク</t>
    </rPh>
    <phoneticPr fontId="2"/>
  </si>
  <si>
    <t>認可面積欄は、認可書類にて確認してください。</t>
    <rPh sb="0" eb="2">
      <t>ニンカ</t>
    </rPh>
    <rPh sb="2" eb="4">
      <t>メンセキ</t>
    </rPh>
    <rPh sb="4" eb="5">
      <t>ラン</t>
    </rPh>
    <rPh sb="7" eb="9">
      <t>ニンカ</t>
    </rPh>
    <rPh sb="9" eb="11">
      <t>ショルイ</t>
    </rPh>
    <rPh sb="13" eb="15">
      <t>カクニン</t>
    </rPh>
    <phoneticPr fontId="2"/>
  </si>
  <si>
    <t xml:space="preserve">           ください。</t>
    <phoneticPr fontId="2"/>
  </si>
  <si>
    <t xml:space="preserve">       9　児童年齢及び数対応数については、年度初日の前日における満年齢により区分して記入して下さい。</t>
    <phoneticPr fontId="2"/>
  </si>
  <si>
    <t xml:space="preserve">      10  当分の間、従前の基準（３歳児２０対１以上、４歳以上児３０対１以上、他同じ）が有効ですが、改正後基準を満たす数の職員を置くよう努めて</t>
    <phoneticPr fontId="2"/>
  </si>
  <si>
    <t>施設の類型</t>
    <rPh sb="0" eb="2">
      <t>シセツ</t>
    </rPh>
    <rPh sb="3" eb="5">
      <t>ルイケイ</t>
    </rPh>
    <phoneticPr fontId="2"/>
  </si>
  <si>
    <t>保育所</t>
    <rPh sb="0" eb="2">
      <t>ホイク</t>
    </rPh>
    <rPh sb="2" eb="3">
      <t>ショ</t>
    </rPh>
    <phoneticPr fontId="2"/>
  </si>
  <si>
    <t>小規模保育事業</t>
    <rPh sb="0" eb="3">
      <t>ショウキボ</t>
    </rPh>
    <rPh sb="3" eb="5">
      <t>ホイク</t>
    </rPh>
    <rPh sb="5" eb="7">
      <t>ジギョウ</t>
    </rPh>
    <phoneticPr fontId="2"/>
  </si>
  <si>
    <t>事業所内保育事業</t>
    <rPh sb="0" eb="3">
      <t>ジギョウショ</t>
    </rPh>
    <rPh sb="3" eb="4">
      <t>ナイ</t>
    </rPh>
    <rPh sb="4" eb="6">
      <t>ホイク</t>
    </rPh>
    <rPh sb="6" eb="8">
      <t>ジギョウ</t>
    </rPh>
    <phoneticPr fontId="2"/>
  </si>
  <si>
    <t>幼保連携型認定こども園</t>
    <rPh sb="0" eb="2">
      <t>ヨウホ</t>
    </rPh>
    <rPh sb="2" eb="5">
      <t>レンケイガタ</t>
    </rPh>
    <rPh sb="5" eb="7">
      <t>ニンテイ</t>
    </rPh>
    <rPh sb="10" eb="11">
      <t>エン</t>
    </rPh>
    <phoneticPr fontId="2"/>
  </si>
  <si>
    <t xml:space="preserve">      11  小規模保育事業の必要保育士数は、同じ年齢・児童数で計算した保育所等の必要保育士数よりも１名多く配置しなければなりません。</t>
    <phoneticPr fontId="2"/>
  </si>
  <si>
    <t>監  査  の　方　式</t>
    <rPh sb="0" eb="1">
      <t>ラン</t>
    </rPh>
    <rPh sb="3" eb="4">
      <t>ジャ</t>
    </rPh>
    <rPh sb="8" eb="9">
      <t>カタ</t>
    </rPh>
    <rPh sb="10" eb="11">
      <t>シキ</t>
    </rPh>
    <phoneticPr fontId="2"/>
  </si>
  <si>
    <t>実地</t>
  </si>
  <si>
    <t>発生年月日</t>
    <rPh sb="0" eb="2">
      <t>ハッセイ</t>
    </rPh>
    <rPh sb="2" eb="5">
      <t>ネンガッピ</t>
    </rPh>
    <phoneticPr fontId="49"/>
  </si>
  <si>
    <t>児　童　名</t>
    <phoneticPr fontId="49"/>
  </si>
  <si>
    <t>年齢</t>
    <rPh sb="0" eb="2">
      <t>ネンレイ</t>
    </rPh>
    <phoneticPr fontId="49"/>
  </si>
  <si>
    <t>事故の概要及び怪我の状態</t>
  </si>
  <si>
    <t>処　理　結　果</t>
    <phoneticPr fontId="49"/>
  </si>
  <si>
    <t>（注）前年度の監査資料作成基準日以降の状況（加入している保険が適用された事故等）について記入してください。</t>
    <rPh sb="7" eb="9">
      <t>カンサ</t>
    </rPh>
    <rPh sb="9" eb="11">
      <t>シリョウ</t>
    </rPh>
    <rPh sb="11" eb="13">
      <t>サクセイ</t>
    </rPh>
    <rPh sb="13" eb="16">
      <t>キジュンビ</t>
    </rPh>
    <rPh sb="16" eb="18">
      <t>イコウ</t>
    </rPh>
    <rPh sb="19" eb="21">
      <t>ジョウキョウ</t>
    </rPh>
    <rPh sb="22" eb="24">
      <t>カニュウ</t>
    </rPh>
    <rPh sb="28" eb="30">
      <t>ホケン</t>
    </rPh>
    <rPh sb="31" eb="33">
      <t>テキヨウ</t>
    </rPh>
    <rPh sb="36" eb="38">
      <t>ジコ</t>
    </rPh>
    <rPh sb="38" eb="39">
      <t>トウ</t>
    </rPh>
    <phoneticPr fontId="49"/>
  </si>
  <si>
    <t>（注）「事故の概要及び怪我の状態」は具体的に記載してください。</t>
    <rPh sb="4" eb="6">
      <t>ジコ</t>
    </rPh>
    <rPh sb="7" eb="9">
      <t>ガイヨウ</t>
    </rPh>
    <rPh sb="9" eb="10">
      <t>オヨ</t>
    </rPh>
    <rPh sb="11" eb="13">
      <t>ケガ</t>
    </rPh>
    <rPh sb="14" eb="16">
      <t>ジョウタイ</t>
    </rPh>
    <rPh sb="18" eb="21">
      <t>グタイテキ</t>
    </rPh>
    <rPh sb="22" eb="24">
      <t>キサイ</t>
    </rPh>
    <phoneticPr fontId="49"/>
  </si>
  <si>
    <t>令和          年度</t>
    <rPh sb="0" eb="2">
      <t>レイワ</t>
    </rPh>
    <rPh sb="12" eb="14">
      <t>ネンド</t>
    </rPh>
    <phoneticPr fontId="2"/>
  </si>
  <si>
    <t>役職名</t>
    <rPh sb="0" eb="3">
      <t>ヤクショクメイ</t>
    </rPh>
    <phoneticPr fontId="2"/>
  </si>
  <si>
    <t>氏      名</t>
    <rPh sb="0" eb="8">
      <t>シメイ</t>
    </rPh>
    <phoneticPr fontId="2"/>
  </si>
  <si>
    <t>年</t>
    <rPh sb="0" eb="1">
      <t>ネン</t>
    </rPh>
    <phoneticPr fontId="2"/>
  </si>
  <si>
    <t>会　計　責　任　者</t>
    <rPh sb="0" eb="1">
      <t>カイ</t>
    </rPh>
    <rPh sb="2" eb="3">
      <t>ケイ</t>
    </rPh>
    <rPh sb="4" eb="5">
      <t>セキ</t>
    </rPh>
    <rPh sb="6" eb="7">
      <t>ニン</t>
    </rPh>
    <rPh sb="8" eb="9">
      <t>シャ</t>
    </rPh>
    <phoneticPr fontId="2"/>
  </si>
  <si>
    <t>出納職員
（出納責任者）</t>
    <rPh sb="0" eb="2">
      <t>スイトウ</t>
    </rPh>
    <rPh sb="2" eb="4">
      <t>ショクイン</t>
    </rPh>
    <rPh sb="6" eb="8">
      <t>スイトウ</t>
    </rPh>
    <rPh sb="8" eb="11">
      <t>セキニンシャ</t>
    </rPh>
    <phoneticPr fontId="2"/>
  </si>
  <si>
    <t>年</t>
  </si>
  <si>
    <t>月</t>
  </si>
  <si>
    <t>（2）　会計責任者等</t>
    <rPh sb="4" eb="6">
      <t>カイケイ</t>
    </rPh>
    <rPh sb="6" eb="9">
      <t>セキニンシャ</t>
    </rPh>
    <rPh sb="9" eb="10">
      <t>トウ</t>
    </rPh>
    <phoneticPr fontId="2"/>
  </si>
  <si>
    <t>職名</t>
    <rPh sb="0" eb="2">
      <t>ショクメイ</t>
    </rPh>
    <phoneticPr fontId="2"/>
  </si>
  <si>
    <t>辞令発令年月日</t>
    <rPh sb="0" eb="2">
      <t>ジレイ</t>
    </rPh>
    <rPh sb="2" eb="4">
      <t>ハツレイ</t>
    </rPh>
    <rPh sb="4" eb="7">
      <t>ネンガッピ</t>
    </rPh>
    <phoneticPr fontId="2"/>
  </si>
  <si>
    <t>◎　以下は、書面監査の場合のみ、添付してください</t>
    <rPh sb="2" eb="4">
      <t>イカ</t>
    </rPh>
    <rPh sb="6" eb="8">
      <t>ショメン</t>
    </rPh>
    <rPh sb="8" eb="10">
      <t>カンサ</t>
    </rPh>
    <rPh sb="11" eb="13">
      <t>バアイ</t>
    </rPh>
    <rPh sb="16" eb="18">
      <t>テンプ</t>
    </rPh>
    <phoneticPr fontId="2"/>
  </si>
  <si>
    <t>※小規模保育事業以外（平日）用</t>
    <rPh sb="8" eb="10">
      <t>イガイ</t>
    </rPh>
    <rPh sb="11" eb="13">
      <t>ヘイジツ</t>
    </rPh>
    <rPh sb="14" eb="15">
      <t>ヨウ</t>
    </rPh>
    <phoneticPr fontId="2"/>
  </si>
  <si>
    <r>
      <t>時間
帯別
入所
児童
数</t>
    </r>
    <r>
      <rPr>
        <sz val="8.5"/>
        <color rgb="FFFFFFFF"/>
        <rFont val="ＭＳ Ｐゴシック"/>
        <family val="3"/>
        <charset val="128"/>
      </rPr>
      <t>＿</t>
    </r>
    <rPh sb="0" eb="4">
      <t>ジカンタイ</t>
    </rPh>
    <rPh sb="4" eb="5">
      <t>ベツ</t>
    </rPh>
    <rPh sb="6" eb="8">
      <t>ニュウショ</t>
    </rPh>
    <rPh sb="9" eb="10">
      <t>コ</t>
    </rPh>
    <rPh sb="10" eb="11">
      <t>ワラベ</t>
    </rPh>
    <rPh sb="12" eb="13">
      <t>スウ</t>
    </rPh>
    <phoneticPr fontId="2"/>
  </si>
  <si>
    <t>満年齢区分</t>
    <rPh sb="0" eb="1">
      <t>マン</t>
    </rPh>
    <rPh sb="1" eb="3">
      <t>ジツネンレイ</t>
    </rPh>
    <rPh sb="3" eb="5">
      <t>クブン</t>
    </rPh>
    <phoneticPr fontId="2"/>
  </si>
  <si>
    <t>※保育士及び保育士とみなすことができる者のみ記入すること</t>
    <rPh sb="1" eb="4">
      <t>ホイクシ</t>
    </rPh>
    <rPh sb="4" eb="5">
      <t>オヨ</t>
    </rPh>
    <rPh sb="6" eb="9">
      <t>ホイクシ</t>
    </rPh>
    <rPh sb="19" eb="20">
      <t>モノ</t>
    </rPh>
    <rPh sb="22" eb="24">
      <t>キニュウ</t>
    </rPh>
    <phoneticPr fontId="2"/>
  </si>
  <si>
    <t>（例）郡山　太郎</t>
    <rPh sb="1" eb="2">
      <t>レイ</t>
    </rPh>
    <rPh sb="3" eb="5">
      <t>コオリヤマ</t>
    </rPh>
    <rPh sb="6" eb="8">
      <t>タロウ</t>
    </rPh>
    <phoneticPr fontId="2"/>
  </si>
  <si>
    <t>※</t>
    <phoneticPr fontId="2"/>
  </si>
  <si>
    <t>「保育士としてみなすことができる者」とは、以下のいずれかに該当する者を指します。</t>
    <rPh sb="16" eb="17">
      <t>モノ</t>
    </rPh>
    <rPh sb="21" eb="23">
      <t>イカ</t>
    </rPh>
    <rPh sb="29" eb="31">
      <t>ガイトウ</t>
    </rPh>
    <rPh sb="33" eb="34">
      <t>モノ</t>
    </rPh>
    <rPh sb="35" eb="36">
      <t>サ</t>
    </rPh>
    <phoneticPr fontId="2"/>
  </si>
  <si>
    <t>①保健師、看護師又は准看護師（ただし、そのうち１名のみ）</t>
    <rPh sb="24" eb="25">
      <t>メイ</t>
    </rPh>
    <phoneticPr fontId="2"/>
  </si>
  <si>
    <t>②幼稚園教諭、小学校教諭、養護教諭のいずれかの普通免許状を有し、かつ、子育て支援員専門研修（地域保育コース（地域型保育））を修了した者</t>
    <rPh sb="23" eb="25">
      <t>フツウ</t>
    </rPh>
    <rPh sb="25" eb="28">
      <t>メンキョジョウ</t>
    </rPh>
    <rPh sb="29" eb="30">
      <t>ユウ</t>
    </rPh>
    <rPh sb="66" eb="67">
      <t>モノ</t>
    </rPh>
    <phoneticPr fontId="2"/>
  </si>
  <si>
    <t>※小規模保育事業（平日）用</t>
    <rPh sb="9" eb="11">
      <t>ヘイジツ</t>
    </rPh>
    <rPh sb="12" eb="13">
      <t>ヨウ</t>
    </rPh>
    <phoneticPr fontId="2"/>
  </si>
  <si>
    <t>※保育士及び保育士とみなすことができる者のみ記入すること</t>
    <phoneticPr fontId="2"/>
  </si>
  <si>
    <t>（例）郡山　太郎</t>
    <phoneticPr fontId="2"/>
  </si>
  <si>
    <t>※</t>
  </si>
  <si>
    <t>　規定する家庭的保育者、子育て支援員専門研修（地域保育コース（地域型保育））を修了した者</t>
  </si>
  <si>
    <t>※小規模保育事業以外（土曜日）用</t>
    <rPh sb="8" eb="10">
      <t>イガイ</t>
    </rPh>
    <rPh sb="11" eb="14">
      <t>ドヨウビ</t>
    </rPh>
    <rPh sb="15" eb="16">
      <t>ヨウ</t>
    </rPh>
    <phoneticPr fontId="2"/>
  </si>
  <si>
    <r>
      <t>区分〔平　日・</t>
    </r>
    <r>
      <rPr>
        <b/>
        <u/>
        <sz val="8.5"/>
        <rFont val="ＭＳ Ｐゴシック"/>
        <family val="3"/>
        <charset val="128"/>
      </rPr>
      <t>土曜日</t>
    </r>
    <r>
      <rPr>
        <sz val="8.5"/>
        <rFont val="ＭＳ Ｐゴシック"/>
        <family val="3"/>
        <charset val="128"/>
      </rPr>
      <t>〕</t>
    </r>
    <rPh sb="0" eb="2">
      <t>クブン</t>
    </rPh>
    <rPh sb="3" eb="6">
      <t>ヘイジツ</t>
    </rPh>
    <rPh sb="7" eb="10">
      <t>ドヨウビ</t>
    </rPh>
    <phoneticPr fontId="2"/>
  </si>
  <si>
    <t>※小規模保育事業（土曜日）用</t>
    <rPh sb="9" eb="12">
      <t>ドヨウビ</t>
    </rPh>
    <rPh sb="13" eb="14">
      <t>ヨウ</t>
    </rPh>
    <phoneticPr fontId="2"/>
  </si>
  <si>
    <t>１２－１　時間帯別保育士配置表</t>
    <rPh sb="5" eb="6">
      <t>トキ</t>
    </rPh>
    <rPh sb="6" eb="7">
      <t>アイダ</t>
    </rPh>
    <rPh sb="7" eb="8">
      <t>オビ</t>
    </rPh>
    <rPh sb="8" eb="9">
      <t>ベツ</t>
    </rPh>
    <rPh sb="9" eb="10">
      <t>ホ</t>
    </rPh>
    <rPh sb="10" eb="11">
      <t>イク</t>
    </rPh>
    <rPh sb="11" eb="12">
      <t>シ</t>
    </rPh>
    <rPh sb="12" eb="13">
      <t>クバ</t>
    </rPh>
    <rPh sb="13" eb="14">
      <t>オキ</t>
    </rPh>
    <rPh sb="14" eb="15">
      <t>ヒョウ</t>
    </rPh>
    <phoneticPr fontId="2"/>
  </si>
  <si>
    <t>保育補助者</t>
    <rPh sb="0" eb="2">
      <t>ホイク</t>
    </rPh>
    <rPh sb="2" eb="5">
      <t>ホジョシャ</t>
    </rPh>
    <phoneticPr fontId="2"/>
  </si>
  <si>
    <t>14：00～19：30</t>
    <phoneticPr fontId="2"/>
  </si>
  <si>
    <t>（2）会計責任者等</t>
    <rPh sb="3" eb="5">
      <t>カイケイ</t>
    </rPh>
    <rPh sb="5" eb="8">
      <t>セキニンシャ</t>
    </rPh>
    <rPh sb="8" eb="9">
      <t>トウ</t>
    </rPh>
    <phoneticPr fontId="2"/>
  </si>
  <si>
    <t>※監査資料作成基準日の属する週の平日のうち、出席児童数が最多の日で作成すること</t>
    <rPh sb="33" eb="35">
      <t>サクセイ</t>
    </rPh>
    <phoneticPr fontId="2"/>
  </si>
  <si>
    <t>※監査資料作成基準日の属する週の平日のうち、出席児童数が最多の日で作成すること</t>
    <rPh sb="1" eb="3">
      <t>カンサ</t>
    </rPh>
    <rPh sb="3" eb="5">
      <t>シリョウ</t>
    </rPh>
    <rPh sb="5" eb="7">
      <t>サクセイ</t>
    </rPh>
    <rPh sb="7" eb="9">
      <t>キジュン</t>
    </rPh>
    <rPh sb="9" eb="10">
      <t>ヒ</t>
    </rPh>
    <rPh sb="11" eb="12">
      <t>ゾク</t>
    </rPh>
    <rPh sb="14" eb="15">
      <t>シュウ</t>
    </rPh>
    <rPh sb="16" eb="18">
      <t>ヘイジツ</t>
    </rPh>
    <rPh sb="22" eb="24">
      <t>シュッセキ</t>
    </rPh>
    <rPh sb="24" eb="26">
      <t>ジドウ</t>
    </rPh>
    <rPh sb="26" eb="27">
      <t>スウ</t>
    </rPh>
    <rPh sb="28" eb="30">
      <t>サイタ</t>
    </rPh>
    <rPh sb="31" eb="32">
      <t>ヒ</t>
    </rPh>
    <rPh sb="33" eb="35">
      <t>サクセイ</t>
    </rPh>
    <phoneticPr fontId="2"/>
  </si>
  <si>
    <t>〈監査資料作成基準日現在）</t>
    <phoneticPr fontId="2"/>
  </si>
  <si>
    <t>　　　3　「年齢別児童在籍状況」は、満年齢により区分して記入してください。</t>
    <phoneticPr fontId="2"/>
  </si>
  <si>
    <t>必要保育士数欄は、従前の最低基準（0歳児3:1，1･2歳児6:1，3歳児20:1，4歳以上児30:1）により職員数が自動計算され、当分の間はこれにより判断しますが、改正後基準（3歳児15:1，4歳以上児25:1）を満たすよう努めてください。</t>
    <phoneticPr fontId="2"/>
  </si>
  <si>
    <t>うち短時間
利用児</t>
    <rPh sb="2" eb="5">
      <t>タンジカン</t>
    </rPh>
    <rPh sb="6" eb="8">
      <t>リヨウジ</t>
    </rPh>
    <rPh sb="8" eb="9">
      <t>ジ</t>
    </rPh>
    <phoneticPr fontId="35"/>
  </si>
  <si>
    <t>うち短時間利用児</t>
    <phoneticPr fontId="2"/>
  </si>
  <si>
    <t>利用定員</t>
    <rPh sb="0" eb="2">
      <t>リヨウ</t>
    </rPh>
    <phoneticPr fontId="2"/>
  </si>
  <si>
    <t>（4）職員の経験年数等</t>
    <phoneticPr fontId="2"/>
  </si>
  <si>
    <t>（5）兼任職員の状況</t>
    <rPh sb="3" eb="5">
      <t>ケンニン</t>
    </rPh>
    <phoneticPr fontId="2"/>
  </si>
  <si>
    <t>諸手当（　　年　　月分）</t>
    <rPh sb="0" eb="3">
      <t>ショテアテ</t>
    </rPh>
    <rPh sb="6" eb="7">
      <t>ネン</t>
    </rPh>
    <rPh sb="9" eb="11">
      <t>ツキブン</t>
    </rPh>
    <phoneticPr fontId="2"/>
  </si>
  <si>
    <t>２  保育時間、開所日数等の状況</t>
    <rPh sb="9" eb="10">
      <t>ショ</t>
    </rPh>
    <phoneticPr fontId="2"/>
  </si>
  <si>
    <t>３　保育児童及び定員の状況</t>
    <rPh sb="6" eb="7">
      <t>オヨ</t>
    </rPh>
    <rPh sb="8" eb="10">
      <t>テイイン</t>
    </rPh>
    <phoneticPr fontId="2"/>
  </si>
  <si>
    <t>４　職員配置の状況</t>
    <phoneticPr fontId="2"/>
  </si>
  <si>
    <t>（4）職員の経験年数等</t>
    <rPh sb="10" eb="11">
      <t>トウ</t>
    </rPh>
    <phoneticPr fontId="2"/>
  </si>
  <si>
    <t>６　施設設備整備の状況</t>
    <rPh sb="2" eb="4">
      <t>シセツ</t>
    </rPh>
    <rPh sb="4" eb="6">
      <t>セツビ</t>
    </rPh>
    <rPh sb="6" eb="8">
      <t>セイビ</t>
    </rPh>
    <rPh sb="9" eb="11">
      <t>ジョウキョウ</t>
    </rPh>
    <phoneticPr fontId="49"/>
  </si>
  <si>
    <t>７　事故発生の状況</t>
    <phoneticPr fontId="2"/>
  </si>
  <si>
    <t>９　保育室の状況</t>
    <rPh sb="2" eb="5">
      <t>ホイクシツ</t>
    </rPh>
    <rPh sb="6" eb="8">
      <t>ジョウキョウ</t>
    </rPh>
    <phoneticPr fontId="2"/>
  </si>
  <si>
    <r>
      <t>１０　時間帯別保育士配置表（</t>
    </r>
    <r>
      <rPr>
        <b/>
        <sz val="9"/>
        <rFont val="ＭＳ Ｐゴシック"/>
        <family val="3"/>
        <charset val="128"/>
      </rPr>
      <t>小規模以外の平日</t>
    </r>
    <r>
      <rPr>
        <sz val="9"/>
        <rFont val="ＭＳ Ｐゴシック"/>
        <family val="3"/>
        <charset val="128"/>
      </rPr>
      <t>）</t>
    </r>
    <rPh sb="3" eb="6">
      <t>ジカンタイ</t>
    </rPh>
    <rPh sb="6" eb="7">
      <t>ベツ</t>
    </rPh>
    <rPh sb="7" eb="10">
      <t>ホイクシ</t>
    </rPh>
    <rPh sb="10" eb="12">
      <t>ハイチ</t>
    </rPh>
    <rPh sb="12" eb="13">
      <t>ヒョウ</t>
    </rPh>
    <rPh sb="14" eb="17">
      <t>ショウキボ</t>
    </rPh>
    <rPh sb="17" eb="19">
      <t>イガイ</t>
    </rPh>
    <rPh sb="20" eb="22">
      <t>ヘイジツ</t>
    </rPh>
    <phoneticPr fontId="2"/>
  </si>
  <si>
    <r>
      <t>１１　時間帯別保育士配置表（</t>
    </r>
    <r>
      <rPr>
        <b/>
        <sz val="9"/>
        <rFont val="ＭＳ Ｐゴシック"/>
        <family val="3"/>
        <charset val="128"/>
      </rPr>
      <t>小規模の平日</t>
    </r>
    <r>
      <rPr>
        <sz val="9"/>
        <rFont val="ＭＳ Ｐゴシック"/>
        <family val="3"/>
        <charset val="128"/>
      </rPr>
      <t>）</t>
    </r>
    <rPh sb="3" eb="6">
      <t>ジカンタイ</t>
    </rPh>
    <rPh sb="6" eb="7">
      <t>ベツ</t>
    </rPh>
    <rPh sb="7" eb="10">
      <t>ホイクシ</t>
    </rPh>
    <rPh sb="10" eb="12">
      <t>ハイチ</t>
    </rPh>
    <rPh sb="12" eb="13">
      <t>ヒョウ</t>
    </rPh>
    <rPh sb="14" eb="17">
      <t>ショウキボ</t>
    </rPh>
    <rPh sb="18" eb="20">
      <t>ヘイジツ</t>
    </rPh>
    <phoneticPr fontId="2"/>
  </si>
  <si>
    <r>
      <t>１２　時間帯別保育士配置表（</t>
    </r>
    <r>
      <rPr>
        <b/>
        <sz val="9"/>
        <rFont val="ＭＳ Ｐゴシック"/>
        <family val="3"/>
        <charset val="128"/>
      </rPr>
      <t>小規模以外の土日</t>
    </r>
    <r>
      <rPr>
        <sz val="9"/>
        <rFont val="ＭＳ Ｐゴシック"/>
        <family val="3"/>
        <charset val="128"/>
      </rPr>
      <t>）</t>
    </r>
    <rPh sb="3" eb="6">
      <t>ジカンタイ</t>
    </rPh>
    <rPh sb="6" eb="7">
      <t>ベツ</t>
    </rPh>
    <rPh sb="7" eb="10">
      <t>ホイクシ</t>
    </rPh>
    <rPh sb="10" eb="12">
      <t>ハイチ</t>
    </rPh>
    <rPh sb="12" eb="13">
      <t>ヒョウ</t>
    </rPh>
    <rPh sb="14" eb="17">
      <t>ショウキボ</t>
    </rPh>
    <rPh sb="17" eb="19">
      <t>イガイ</t>
    </rPh>
    <rPh sb="20" eb="22">
      <t>ドニチ</t>
    </rPh>
    <phoneticPr fontId="2"/>
  </si>
  <si>
    <r>
      <t>１３　時間帯別保育士配置表（</t>
    </r>
    <r>
      <rPr>
        <b/>
        <sz val="9"/>
        <rFont val="ＭＳ Ｐゴシック"/>
        <family val="3"/>
        <charset val="128"/>
      </rPr>
      <t>小規模の土日</t>
    </r>
    <r>
      <rPr>
        <sz val="9"/>
        <rFont val="ＭＳ Ｐゴシック"/>
        <family val="3"/>
        <charset val="128"/>
      </rPr>
      <t>）</t>
    </r>
    <rPh sb="3" eb="6">
      <t>ジカンタイ</t>
    </rPh>
    <rPh sb="6" eb="7">
      <t>ベツ</t>
    </rPh>
    <rPh sb="7" eb="10">
      <t>ホイクシ</t>
    </rPh>
    <rPh sb="10" eb="12">
      <t>ハイチ</t>
    </rPh>
    <rPh sb="12" eb="13">
      <t>ヒョウ</t>
    </rPh>
    <rPh sb="14" eb="17">
      <t>ショウキボ</t>
    </rPh>
    <rPh sb="18" eb="20">
      <t>ドニチ</t>
    </rPh>
    <phoneticPr fontId="2"/>
  </si>
  <si>
    <t>９</t>
    <phoneticPr fontId="2"/>
  </si>
  <si>
    <t>１０　時間帯別保育士配置表（小規模以外・平日）</t>
    <rPh sb="17" eb="19">
      <t>イガイ</t>
    </rPh>
    <phoneticPr fontId="2"/>
  </si>
  <si>
    <t>１１　時間帯別保育士配置表（小規模・平日）</t>
    <rPh sb="3" eb="4">
      <t>トキ</t>
    </rPh>
    <rPh sb="4" eb="5">
      <t>アイダ</t>
    </rPh>
    <rPh sb="5" eb="6">
      <t>オビ</t>
    </rPh>
    <rPh sb="6" eb="7">
      <t>ベツ</t>
    </rPh>
    <rPh sb="7" eb="8">
      <t>ホ</t>
    </rPh>
    <rPh sb="8" eb="9">
      <t>イク</t>
    </rPh>
    <rPh sb="9" eb="10">
      <t>シ</t>
    </rPh>
    <rPh sb="10" eb="11">
      <t>クバ</t>
    </rPh>
    <rPh sb="11" eb="12">
      <t>オキ</t>
    </rPh>
    <rPh sb="12" eb="13">
      <t>ヒョウ</t>
    </rPh>
    <rPh sb="14" eb="17">
      <t>ショウキボ</t>
    </rPh>
    <rPh sb="18" eb="20">
      <t>ヘイジツ</t>
    </rPh>
    <phoneticPr fontId="2"/>
  </si>
  <si>
    <t>１２　時間帯別保育士配置表（小規模以外・土曜日）</t>
    <rPh sb="17" eb="19">
      <t>イガイ</t>
    </rPh>
    <rPh sb="20" eb="22">
      <t>ドヨウ</t>
    </rPh>
    <phoneticPr fontId="2"/>
  </si>
  <si>
    <t>１３　時間帯別保育士配置表（小規模・土曜日）</t>
    <rPh sb="3" eb="4">
      <t>トキ</t>
    </rPh>
    <rPh sb="4" eb="5">
      <t>アイダ</t>
    </rPh>
    <rPh sb="5" eb="6">
      <t>オビ</t>
    </rPh>
    <rPh sb="6" eb="7">
      <t>ベツ</t>
    </rPh>
    <rPh sb="7" eb="8">
      <t>ホ</t>
    </rPh>
    <rPh sb="8" eb="9">
      <t>イク</t>
    </rPh>
    <rPh sb="9" eb="10">
      <t>シ</t>
    </rPh>
    <rPh sb="10" eb="11">
      <t>クバ</t>
    </rPh>
    <rPh sb="11" eb="12">
      <t>オキ</t>
    </rPh>
    <rPh sb="12" eb="13">
      <t>ヒョウ</t>
    </rPh>
    <rPh sb="14" eb="17">
      <t>ショウキボ</t>
    </rPh>
    <rPh sb="18" eb="21">
      <t>ドヨウビ</t>
    </rPh>
    <phoneticPr fontId="2"/>
  </si>
  <si>
    <t>５　職員の状況</t>
    <phoneticPr fontId="2"/>
  </si>
  <si>
    <r>
      <t xml:space="preserve">８　会計処理状況  </t>
    </r>
    <r>
      <rPr>
        <b/>
        <sz val="9"/>
        <color rgb="FFFF0000"/>
        <rFont val="ＭＳ Ｐゴシック"/>
        <family val="3"/>
        <charset val="128"/>
      </rPr>
      <t>※公立除く</t>
    </r>
    <rPh sb="11" eb="13">
      <t>コウリツ</t>
    </rPh>
    <rPh sb="13" eb="14">
      <t>ノゾ</t>
    </rPh>
    <phoneticPr fontId="49"/>
  </si>
  <si>
    <t>(7)経理規程の写し</t>
    <rPh sb="3" eb="5">
      <t>ケイリ</t>
    </rPh>
    <rPh sb="5" eb="7">
      <t>キテイ</t>
    </rPh>
    <rPh sb="8" eb="9">
      <t>ウツ</t>
    </rPh>
    <phoneticPr fontId="2"/>
  </si>
  <si>
    <r>
      <rPr>
        <sz val="12"/>
        <color theme="1"/>
        <rFont val="ＭＳ Ｐゴシック"/>
        <family val="3"/>
        <charset val="128"/>
      </rPr>
      <t>(9)計算書類（前年度分）</t>
    </r>
    <r>
      <rPr>
        <b/>
        <sz val="12"/>
        <color rgb="FFFF0000"/>
        <rFont val="ＭＳ Ｐゴシック"/>
        <family val="3"/>
        <charset val="128"/>
      </rPr>
      <t>※公立除く</t>
    </r>
    <rPh sb="3" eb="5">
      <t>ケイサン</t>
    </rPh>
    <rPh sb="5" eb="7">
      <t>ショルイ</t>
    </rPh>
    <rPh sb="14" eb="16">
      <t>コウリツ</t>
    </rPh>
    <rPh sb="16" eb="17">
      <t>ノゾ</t>
    </rPh>
    <phoneticPr fontId="2"/>
  </si>
  <si>
    <t>(10)自己点検表</t>
    <rPh sb="4" eb="9">
      <t>ジコテンケンヒョウ</t>
    </rPh>
    <phoneticPr fontId="2"/>
  </si>
  <si>
    <t>（11）安全計画</t>
    <rPh sb="4" eb="6">
      <t>アンゼン</t>
    </rPh>
    <rPh sb="6" eb="8">
      <t>ケイカク</t>
    </rPh>
    <phoneticPr fontId="2"/>
  </si>
  <si>
    <t>(12)全体的な計画</t>
    <rPh sb="4" eb="7">
      <t>ゼンタイテキ</t>
    </rPh>
    <rPh sb="8" eb="10">
      <t>ケイカク</t>
    </rPh>
    <phoneticPr fontId="2"/>
  </si>
  <si>
    <t>(13)保健計画</t>
    <rPh sb="4" eb="6">
      <t>ホケン</t>
    </rPh>
    <rPh sb="6" eb="8">
      <t>ケイカク</t>
    </rPh>
    <phoneticPr fontId="2"/>
  </si>
  <si>
    <t>(14)食育計画</t>
    <rPh sb="4" eb="6">
      <t>ショクイク</t>
    </rPh>
    <rPh sb="6" eb="8">
      <t>ケイカク</t>
    </rPh>
    <phoneticPr fontId="2"/>
  </si>
  <si>
    <r>
      <t>（15）業務継続計画　</t>
    </r>
    <r>
      <rPr>
        <b/>
        <sz val="12"/>
        <color rgb="FFFF0000"/>
        <rFont val="ＭＳ Ｐゴシック"/>
        <family val="3"/>
        <charset val="128"/>
      </rPr>
      <t>※小規模除く</t>
    </r>
    <rPh sb="4" eb="6">
      <t>ギョウム</t>
    </rPh>
    <rPh sb="6" eb="8">
      <t>ケイゾク</t>
    </rPh>
    <rPh sb="8" eb="10">
      <t>ケイカク</t>
    </rPh>
    <rPh sb="12" eb="15">
      <t>ショウキボ</t>
    </rPh>
    <rPh sb="15" eb="16">
      <t>ノゾ</t>
    </rPh>
    <phoneticPr fontId="2"/>
  </si>
  <si>
    <t>※公立保育所の「しおり」は不要です。</t>
    <rPh sb="1" eb="6">
      <t>コウリツホイクショ</t>
    </rPh>
    <rPh sb="13" eb="15">
      <t>フヨウ</t>
    </rPh>
    <phoneticPr fontId="2"/>
  </si>
  <si>
    <t>※監査資料作成基準日の属する週の土曜日で作成すること（祝日で休所の場合や、行事等で通常の勤務シフトとは異なる場合は前週の土曜日）</t>
    <phoneticPr fontId="2"/>
  </si>
  <si>
    <t>③幼稚園教諭、小学校教諭、養護教諭のいずれかの普通免許状を有し、かつ、子育て支援員専門研修（地域保育コース（地域型保育））を修了した者</t>
    <rPh sb="23" eb="25">
      <t>フツウ</t>
    </rPh>
    <rPh sb="25" eb="28">
      <t>メンキョジョウ</t>
    </rPh>
    <rPh sb="29" eb="30">
      <t>ユウ</t>
    </rPh>
    <rPh sb="66" eb="67">
      <t>モノ</t>
    </rPh>
    <phoneticPr fontId="2"/>
  </si>
  <si>
    <t>②理学療法士、作業療法士、言語聴覚士、心理担当職員又は障害児の療育に関する知識及び経験を有する者であって、障害児の療育の指導を行う業務に５年以上従事した経験を有するもののいずれかに該当し、</t>
    <phoneticPr fontId="2"/>
  </si>
  <si>
    <t>　家庭的保育者、子育て支援員専門研修（地域保育コース（地域型保育））を修了した者</t>
    <phoneticPr fontId="2"/>
  </si>
  <si>
    <t>④保育所等において、保育業務に常勤の職員として１年以上従事した経験を有する者、郡山市家庭的保育事業等の設備及び運営に関する基準を定める条例（平成26年郡山市条例第32号）第24条第２項に規定する</t>
    <rPh sb="1" eb="3">
      <t>ホイク</t>
    </rPh>
    <rPh sb="3" eb="4">
      <t>ショ</t>
    </rPh>
    <rPh sb="4" eb="5">
      <t>トウ</t>
    </rPh>
    <rPh sb="31" eb="33">
      <t>ケイケン</t>
    </rPh>
    <rPh sb="34" eb="35">
      <t>ユウ</t>
    </rPh>
    <rPh sb="37" eb="38">
      <t>モノ</t>
    </rPh>
    <phoneticPr fontId="2"/>
  </si>
  <si>
    <t>　家庭的保育者、子育て支援員専門研修（地域保育コース（地域型保育））を修了した者</t>
    <phoneticPr fontId="2"/>
  </si>
  <si>
    <t>　かつ、子育てに関する知識及び経験を有する者（ただし、そのうち１名のみ）</t>
    <phoneticPr fontId="2"/>
  </si>
  <si>
    <t>8：45～12：45</t>
    <phoneticPr fontId="2"/>
  </si>
  <si>
    <t>③保育所等において、保育業務に常勤の職員として１年以上従事した経験を有する者、郡山市家庭的保育事業等の設備及び運営に関する基準を定める条例（平成26年郡山市条例第32号）第24条第２項に規定する</t>
    <rPh sb="1" eb="3">
      <t>ホイク</t>
    </rPh>
    <rPh sb="3" eb="4">
      <t>ショ</t>
    </rPh>
    <rPh sb="4" eb="5">
      <t>トウ</t>
    </rPh>
    <rPh sb="31" eb="33">
      <t>ケイケン</t>
    </rPh>
    <rPh sb="34" eb="35">
      <t>ユウ</t>
    </rPh>
    <rPh sb="37" eb="38">
      <t>モノ</t>
    </rPh>
    <phoneticPr fontId="2"/>
  </si>
  <si>
    <t>理学療法士</t>
    <rPh sb="0" eb="5">
      <t>リガクリョウホウシ</t>
    </rPh>
    <phoneticPr fontId="2"/>
  </si>
  <si>
    <t>9：00～13：30</t>
    <phoneticPr fontId="2"/>
  </si>
  <si>
    <t>9：00～14：00</t>
    <phoneticPr fontId="2"/>
  </si>
  <si>
    <t>２　保育時間、開所日数等の状況</t>
    <rPh sb="8" eb="9">
      <t>トコロ</t>
    </rPh>
    <phoneticPr fontId="2"/>
  </si>
  <si>
    <t>（5）兼任職員の状況</t>
    <rPh sb="3" eb="5">
      <t>ケンニン</t>
    </rPh>
    <rPh sb="5" eb="7">
      <t>ショクイン</t>
    </rPh>
    <rPh sb="8" eb="10">
      <t>ジョウキョウ</t>
    </rPh>
    <phoneticPr fontId="2"/>
  </si>
  <si>
    <r>
      <t>（6）正規職員の給与等の状況</t>
    </r>
    <r>
      <rPr>
        <b/>
        <sz val="9"/>
        <rFont val="ＭＳ Ｐゴシック"/>
        <family val="3"/>
        <charset val="128"/>
      </rPr>
      <t xml:space="preserve"> </t>
    </r>
    <r>
      <rPr>
        <b/>
        <sz val="9"/>
        <color rgb="FFFF0000"/>
        <rFont val="ＭＳ Ｐゴシック"/>
        <family val="3"/>
        <charset val="128"/>
      </rPr>
      <t>※公立除く</t>
    </r>
    <rPh sb="3" eb="5">
      <t>セイキ</t>
    </rPh>
    <rPh sb="5" eb="7">
      <t>ショクイン</t>
    </rPh>
    <rPh sb="8" eb="10">
      <t>キュウヨ</t>
    </rPh>
    <rPh sb="10" eb="11">
      <t>トウ</t>
    </rPh>
    <rPh sb="12" eb="14">
      <t>ジョウキョウ</t>
    </rPh>
    <rPh sb="16" eb="18">
      <t>コウリツ</t>
    </rPh>
    <rPh sb="18" eb="19">
      <t>ノゾ</t>
    </rPh>
    <phoneticPr fontId="2"/>
  </si>
  <si>
    <t>６　施設設備整備の状況</t>
    <rPh sb="2" eb="4">
      <t>シセツ</t>
    </rPh>
    <rPh sb="4" eb="6">
      <t>セツビ</t>
    </rPh>
    <rPh sb="6" eb="8">
      <t>セイビ</t>
    </rPh>
    <rPh sb="9" eb="11">
      <t>ジョウキョウ</t>
    </rPh>
    <phoneticPr fontId="2"/>
  </si>
  <si>
    <t>事故発生の状況</t>
    <rPh sb="0" eb="2">
      <t>ジコ</t>
    </rPh>
    <rPh sb="2" eb="4">
      <t>ハッセイ</t>
    </rPh>
    <rPh sb="5" eb="7">
      <t>ジョウキョウ</t>
    </rPh>
    <phoneticPr fontId="2"/>
  </si>
  <si>
    <r>
      <t>８　会計処理状況　</t>
    </r>
    <r>
      <rPr>
        <b/>
        <sz val="9"/>
        <color rgb="FFFF0000"/>
        <rFont val="ＭＳ Ｐゴシック"/>
        <family val="3"/>
        <charset val="128"/>
      </rPr>
      <t>※公立除く</t>
    </r>
    <rPh sb="10" eb="12">
      <t>コウリツ</t>
    </rPh>
    <rPh sb="12" eb="13">
      <t>ノゾ</t>
    </rPh>
    <phoneticPr fontId="2"/>
  </si>
  <si>
    <t>(8)重要事項説明書（ひな型）</t>
    <rPh sb="3" eb="10">
      <t>ジュウヨウジコウセツメイショ</t>
    </rPh>
    <phoneticPr fontId="2"/>
  </si>
  <si>
    <r>
      <rPr>
        <sz val="11"/>
        <rFont val="ＭＳ Ｐゴシック"/>
        <family val="1"/>
        <charset val="128"/>
      </rPr>
      <t>以下のうち該当する会計書類</t>
    </r>
    <r>
      <rPr>
        <sz val="11"/>
        <rFont val="Times New Roman"/>
        <family val="1"/>
      </rPr>
      <t xml:space="preserve">
</t>
    </r>
    <r>
      <rPr>
        <sz val="11"/>
        <rFont val="ＭＳ Ｐゴシック"/>
        <family val="1"/>
        <charset val="128"/>
      </rPr>
      <t>＜社会福祉法人会計基準により会計処理を行っている場合＞</t>
    </r>
    <r>
      <rPr>
        <sz val="11"/>
        <rFont val="Times New Roman"/>
        <family val="1"/>
      </rPr>
      <t xml:space="preserve">
</t>
    </r>
    <r>
      <rPr>
        <sz val="11"/>
        <rFont val="ＭＳ Ｐゴシック"/>
        <family val="1"/>
        <charset val="128"/>
      </rPr>
      <t>・「資金収支計算書等の計算書類」、「事業区分資金収支内訳表」、「拠点区分資金収支計算書」、「拠点区分資金収支明細書」、「事業区分間及び拠点区分間繰入金明細書」、「貸借対照表」、「決算書」、「附属明細書」、「預金残高証明書」、「経理規定」、「給与規定」、「資金運用要領等の規定」等</t>
    </r>
    <r>
      <rPr>
        <sz val="11"/>
        <rFont val="Times New Roman"/>
        <family val="1"/>
      </rPr>
      <t xml:space="preserve">
</t>
    </r>
    <r>
      <rPr>
        <sz val="11"/>
        <rFont val="ＭＳ Ｐゴシック"/>
        <family val="1"/>
        <charset val="128"/>
      </rPr>
      <t>＜学校法人会計基準により会計処理を行っている場合＞</t>
    </r>
    <r>
      <rPr>
        <sz val="11"/>
        <rFont val="Times New Roman"/>
        <family val="1"/>
      </rPr>
      <t xml:space="preserve">
</t>
    </r>
    <r>
      <rPr>
        <sz val="11"/>
        <rFont val="ＭＳ Ｐゴシック"/>
        <family val="1"/>
        <charset val="128"/>
      </rPr>
      <t>・「資金収支計算書等の計算書類」、「資金収支内訳表」、「収支予算書」、「決算書」、「附属明細書」、「預金残高証明書」、「経理規定」、「給与規定」、「資金運用要領等の規定」等</t>
    </r>
    <r>
      <rPr>
        <sz val="11"/>
        <rFont val="Times New Roman"/>
        <family val="1"/>
      </rPr>
      <t xml:space="preserve">
</t>
    </r>
    <r>
      <rPr>
        <sz val="11"/>
        <rFont val="ＭＳ Ｐゴシック"/>
        <family val="1"/>
        <charset val="128"/>
      </rPr>
      <t>＜企業会計により会計処理を行っている場合＞</t>
    </r>
    <r>
      <rPr>
        <sz val="11"/>
        <rFont val="Times New Roman"/>
        <family val="1"/>
      </rPr>
      <t xml:space="preserve">
</t>
    </r>
    <r>
      <rPr>
        <sz val="11"/>
        <rFont val="ＭＳ Ｐゴシック"/>
        <family val="1"/>
        <charset val="128"/>
      </rPr>
      <t>・「損益計算書」、「貸借対照表」、「資金収支計算書等の計算書類」、「収支予算書」、「決算書」、「附属明細書」、「預金残高証明書」、「経理規定」、「給与規定」、「資金運用要領等の規定」等</t>
    </r>
    <r>
      <rPr>
        <sz val="11"/>
        <rFont val="Times New Roman"/>
        <family val="1"/>
      </rPr>
      <t xml:space="preserve">
</t>
    </r>
    <r>
      <rPr>
        <sz val="11"/>
        <rFont val="ＭＳ Ｐゴシック"/>
        <family val="1"/>
        <charset val="128"/>
      </rPr>
      <t>＜その他の会計基準により会計処理を行っている場合＞</t>
    </r>
    <r>
      <rPr>
        <sz val="11"/>
        <rFont val="Times New Roman"/>
        <family val="1"/>
      </rPr>
      <t xml:space="preserve">
</t>
    </r>
    <r>
      <rPr>
        <sz val="11"/>
        <rFont val="ＭＳ Ｐゴシック"/>
        <family val="1"/>
        <charset val="128"/>
      </rPr>
      <t>・「資金収支計算書等の計算書類」、「預金残高証明書等」上記に相当する「財務諸表」、「決算書」、「附属明細書」、「経理規定」、「給与規定」、「資金運用要領等の規定」等</t>
    </r>
    <phoneticPr fontId="2"/>
  </si>
  <si>
    <r>
      <t>（6）正規職員の給与等の状況　　　</t>
    </r>
    <r>
      <rPr>
        <b/>
        <sz val="9"/>
        <color rgb="FFFF0000"/>
        <rFont val="ＭＳ Ｐゴシック"/>
        <family val="3"/>
        <charset val="128"/>
      </rPr>
      <t>※公立保育所除く</t>
    </r>
    <rPh sb="3" eb="5">
      <t>セイキ</t>
    </rPh>
    <rPh sb="8" eb="10">
      <t>キュウヨ</t>
    </rPh>
    <rPh sb="12" eb="14">
      <t>ジョウキョウ</t>
    </rPh>
    <rPh sb="18" eb="23">
      <t>コウリツホイクショ</t>
    </rPh>
    <rPh sb="23" eb="24">
      <t>ノゾ</t>
    </rPh>
    <phoneticPr fontId="2"/>
  </si>
  <si>
    <t>７</t>
    <phoneticPr fontId="2"/>
  </si>
  <si>
    <t>※公立は事務分担表を提出</t>
    <rPh sb="4" eb="9">
      <t>ジムブンタンヒョウ</t>
    </rPh>
    <rPh sb="10" eb="12">
      <t>テイシュツ</t>
    </rPh>
    <phoneticPr fontId="2"/>
  </si>
  <si>
    <t>※公立除く</t>
    <rPh sb="1" eb="3">
      <t>コウリツ</t>
    </rPh>
    <rPh sb="3" eb="4">
      <t>ノゾ</t>
    </rPh>
    <phoneticPr fontId="2"/>
  </si>
  <si>
    <t>（５月１日）</t>
    <phoneticPr fontId="2"/>
  </si>
  <si>
    <t>○○保育所</t>
    <rPh sb="2" eb="5">
      <t>ホイクショ</t>
    </rPh>
    <phoneticPr fontId="2"/>
  </si>
  <si>
    <t>7：15～16：15</t>
    <phoneticPr fontId="2"/>
  </si>
  <si>
    <t>9：30～19：30</t>
    <phoneticPr fontId="2"/>
  </si>
  <si>
    <t>14：00～19：15</t>
    <phoneticPr fontId="2"/>
  </si>
  <si>
    <r>
      <t xml:space="preserve">各年齢区分により算出した数の合計を小数点第1位で四捨五入した数
</t>
    </r>
    <r>
      <rPr>
        <sz val="8.5"/>
        <color rgb="FFFF0000"/>
        <rFont val="ＭＳ Ｐゴシック"/>
        <family val="3"/>
        <charset val="128"/>
      </rPr>
      <t>ただし、3歳児は令和9年度末までの間、4歳児以上は当分の間、それぞれ従前の基準により算出する</t>
    </r>
    <rPh sb="0" eb="5">
      <t>カククブン</t>
    </rPh>
    <rPh sb="8" eb="10">
      <t>サンシュツ</t>
    </rPh>
    <rPh sb="12" eb="13">
      <t>スウ</t>
    </rPh>
    <rPh sb="14" eb="16">
      <t>ゴウケイ</t>
    </rPh>
    <rPh sb="17" eb="20">
      <t>ショウスウテン</t>
    </rPh>
    <rPh sb="20" eb="21">
      <t>ダイ</t>
    </rPh>
    <rPh sb="22" eb="23">
      <t>イ</t>
    </rPh>
    <rPh sb="24" eb="28">
      <t>シシャゴニュウ</t>
    </rPh>
    <rPh sb="30" eb="31">
      <t>スウ</t>
    </rPh>
    <rPh sb="37" eb="39">
      <t>サイジ</t>
    </rPh>
    <rPh sb="40" eb="42">
      <t>レイワ</t>
    </rPh>
    <rPh sb="43" eb="46">
      <t>ネンドマツ</t>
    </rPh>
    <rPh sb="49" eb="50">
      <t>アイダ</t>
    </rPh>
    <rPh sb="52" eb="56">
      <t>サイジイジョウ</t>
    </rPh>
    <rPh sb="57" eb="59">
      <t>トウブン</t>
    </rPh>
    <rPh sb="60" eb="61">
      <t>アイダ</t>
    </rPh>
    <rPh sb="66" eb="68">
      <t>ジュウゼン</t>
    </rPh>
    <rPh sb="69" eb="71">
      <t>キジュン</t>
    </rPh>
    <rPh sb="74" eb="76">
      <t>サンシュツ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</si>
</sst>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176" formatCode="General&quot;人&quot;"/>
    <numFmt numFmtId="177" formatCode="0.0_ "/>
    <numFmt numFmtId="178" formatCode="&quot;（&quot;#,##0&quot;）&quot;\ "/>
    <numFmt numFmtId="179" formatCode="#,##0.00_ "/>
    <numFmt numFmtId="180" formatCode="#,##0.00_);[Red]\(#,##0.00\)"/>
    <numFmt numFmtId="181" formatCode="#,##0.0_);[Red]\(#,##0.0\)"/>
    <numFmt numFmtId="182" formatCode="#,##0&quot;人&quot;;[Red]\-#,##0"/>
    <numFmt numFmtId="183" formatCode="#,##0&quot;h/m&quot;;[Red]\-#,##0"/>
    <numFmt numFmtId="184" formatCode="#,##0&quot;日&quot;;[Red]\-#,##0"/>
    <numFmt numFmtId="185" formatCode="#,##0&quot;円&quot;;[Red]\-#,##0"/>
    <numFmt numFmtId="186" formatCode="General&quot;歳&quot;"/>
    <numFmt numFmtId="187" formatCode="&quot;｢&quot;#,##0&quot;｣&quot;\ "/>
    <numFmt numFmtId="188" formatCode="h:mm;@"/>
    <numFmt numFmtId="189" formatCode="General&quot;(3）&quot;"/>
    <numFmt numFmtId="190" formatCode="General&quot;(2）&quot;"/>
    <numFmt numFmtId="191" formatCode="General&quot;(5）&quot;"/>
    <numFmt numFmtId="192" formatCode="0.00_ "/>
  </numFmts>
  <fonts count="110">
    <font>
      <sz val="11"/>
      <name val="ＭＳ Ｐゴシック"/>
      <family val="3"/>
      <charset val="128"/>
    </font>
    <font>
      <sz val="11"/>
      <name val="ＭＳ Ｐゴシック"/>
      <family val="3"/>
      <charset val="128"/>
    </font>
    <font>
      <sz val="6"/>
      <name val="ＭＳ Ｐゴシック"/>
      <family val="3"/>
      <charset val="128"/>
    </font>
    <font>
      <sz val="9"/>
      <name val="Times New Roman"/>
      <family val="1"/>
    </font>
    <font>
      <sz val="8.5"/>
      <name val="ＭＳ 明朝"/>
      <family val="1"/>
      <charset val="128"/>
    </font>
    <font>
      <sz val="10"/>
      <name val="ＭＳ Ｐゴシック"/>
      <family val="3"/>
      <charset val="128"/>
    </font>
    <font>
      <sz val="9"/>
      <name val="ＭＳ Ｐゴシック"/>
      <family val="3"/>
      <charset val="128"/>
    </font>
    <font>
      <sz val="8.5"/>
      <name val="ＭＳ Ｐゴシック"/>
      <family val="3"/>
      <charset val="128"/>
    </font>
    <font>
      <sz val="8"/>
      <name val="ＭＳ Ｐゴシック"/>
      <family val="3"/>
      <charset val="128"/>
    </font>
    <font>
      <u/>
      <sz val="8.5"/>
      <name val="ＭＳ Ｐゴシック"/>
      <family val="3"/>
      <charset val="128"/>
    </font>
    <font>
      <sz val="7"/>
      <name val="ＭＳ Ｐゴシック"/>
      <family val="3"/>
      <charset val="128"/>
    </font>
    <font>
      <sz val="16"/>
      <name val="ＭＳ Ｐゴシック"/>
      <family val="3"/>
      <charset val="128"/>
    </font>
    <font>
      <b/>
      <sz val="10"/>
      <name val="ＭＳ Ｐゴシック"/>
      <family val="3"/>
      <charset val="128"/>
    </font>
    <font>
      <b/>
      <sz val="12"/>
      <name val="ＭＳ Ｐゴシック"/>
      <family val="3"/>
      <charset val="128"/>
    </font>
    <font>
      <sz val="10"/>
      <color indexed="10"/>
      <name val="ＭＳ Ｐゴシック"/>
      <family val="3"/>
      <charset val="128"/>
    </font>
    <font>
      <u/>
      <sz val="10"/>
      <name val="ＭＳ Ｐゴシック"/>
      <family val="3"/>
      <charset val="128"/>
    </font>
    <font>
      <sz val="14"/>
      <name val="ＭＳ Ｐゴシック"/>
      <family val="3"/>
      <charset val="128"/>
    </font>
    <font>
      <sz val="8.5"/>
      <name val="ＭＳ ゴシック"/>
      <family val="3"/>
      <charset val="128"/>
    </font>
    <font>
      <sz val="9"/>
      <name val="ＪＳＰゴシック"/>
      <family val="3"/>
      <charset val="128"/>
    </font>
    <font>
      <sz val="8.5"/>
      <name val="ＪＳＰゴシック"/>
      <family val="3"/>
      <charset val="128"/>
    </font>
    <font>
      <sz val="10"/>
      <name val="ＪＳＰゴシック"/>
      <family val="3"/>
      <charset val="128"/>
    </font>
    <font>
      <sz val="8"/>
      <name val="ＪＳＰゴシック"/>
      <family val="3"/>
      <charset val="128"/>
    </font>
    <font>
      <sz val="11"/>
      <name val="ＪＳＰゴシック"/>
      <family val="3"/>
      <charset val="128"/>
    </font>
    <font>
      <sz val="8"/>
      <name val="HGｺﾞｼｯｸM"/>
      <family val="3"/>
      <charset val="128"/>
    </font>
    <font>
      <sz val="9"/>
      <name val="HGｺﾞｼｯｸM"/>
      <family val="3"/>
      <charset val="128"/>
    </font>
    <font>
      <sz val="8.5"/>
      <name val="HGｺﾞｼｯｸM"/>
      <family val="3"/>
      <charset val="128"/>
    </font>
    <font>
      <sz val="10"/>
      <name val="HGｺﾞｼｯｸM"/>
      <family val="3"/>
      <charset val="128"/>
    </font>
    <font>
      <sz val="11"/>
      <name val="HGｺﾞｼｯｸM"/>
      <family val="3"/>
      <charset val="128"/>
    </font>
    <font>
      <sz val="8"/>
      <name val="ＭＳ ゴシック"/>
      <family val="3"/>
      <charset val="128"/>
    </font>
    <font>
      <sz val="10"/>
      <name val="ＭＳ ゴシック"/>
      <family val="3"/>
      <charset val="128"/>
    </font>
    <font>
      <sz val="11"/>
      <name val="ＭＳ ゴシック"/>
      <family val="3"/>
      <charset val="128"/>
    </font>
    <font>
      <sz val="9"/>
      <name val="ＭＳ ゴシック"/>
      <family val="3"/>
      <charset val="128"/>
    </font>
    <font>
      <sz val="8.5"/>
      <color indexed="12"/>
      <name val="ＭＳ Ｐゴシック"/>
      <family val="3"/>
      <charset val="128"/>
    </font>
    <font>
      <sz val="8.5"/>
      <color indexed="12"/>
      <name val="ＭＳ ゴシック"/>
      <family val="3"/>
      <charset val="128"/>
    </font>
    <font>
      <sz val="8.5"/>
      <color indexed="12"/>
      <name val="HGｺﾞｼｯｸM"/>
      <family val="3"/>
      <charset val="128"/>
    </font>
    <font>
      <sz val="6"/>
      <name val="ＭＳ ゴシック"/>
      <family val="3"/>
      <charset val="128"/>
    </font>
    <font>
      <sz val="8.5"/>
      <color indexed="9"/>
      <name val="ＭＳ Ｐゴシック"/>
      <family val="3"/>
      <charset val="128"/>
    </font>
    <font>
      <sz val="11"/>
      <color indexed="9"/>
      <name val="ＭＳ Ｐゴシック"/>
      <family val="3"/>
      <charset val="128"/>
    </font>
    <font>
      <sz val="8.5"/>
      <color indexed="9"/>
      <name val="ＭＳ ゴシック"/>
      <family val="3"/>
      <charset val="128"/>
    </font>
    <font>
      <sz val="8.5"/>
      <color indexed="9"/>
      <name val="HGｺﾞｼｯｸM"/>
      <family val="3"/>
      <charset val="128"/>
    </font>
    <font>
      <sz val="7"/>
      <color indexed="9"/>
      <name val="ＭＳ Ｐゴシック"/>
      <family val="3"/>
      <charset val="128"/>
    </font>
    <font>
      <b/>
      <sz val="9"/>
      <name val="ＭＳ ゴシック"/>
      <family val="3"/>
      <charset val="128"/>
    </font>
    <font>
      <b/>
      <sz val="9"/>
      <name val="ＭＳ Ｐゴシック"/>
      <family val="3"/>
      <charset val="128"/>
    </font>
    <font>
      <b/>
      <sz val="11"/>
      <name val="ＭＳ Ｐゴシック"/>
      <family val="3"/>
      <charset val="128"/>
    </font>
    <font>
      <sz val="8"/>
      <color indexed="9"/>
      <name val="ＭＳ Ｐゴシック"/>
      <family val="3"/>
      <charset val="128"/>
    </font>
    <font>
      <strike/>
      <sz val="8.5"/>
      <name val="ＭＳ Ｐゴシック"/>
      <family val="3"/>
      <charset val="128"/>
    </font>
    <font>
      <sz val="11"/>
      <color indexed="0"/>
      <name val="ＭＳ Ｐゴシック"/>
      <family val="3"/>
      <charset val="128"/>
    </font>
    <font>
      <sz val="8"/>
      <color indexed="0"/>
      <name val="ＭＳ ゴシック"/>
      <family val="3"/>
      <charset val="128"/>
    </font>
    <font>
      <sz val="8.5"/>
      <color indexed="0"/>
      <name val="ＭＳ Ｐゴシック"/>
      <family val="3"/>
      <charset val="128"/>
    </font>
    <font>
      <sz val="6"/>
      <color indexed="0"/>
      <name val="ＭＳ Ｐゴシック"/>
      <family val="3"/>
      <charset val="128"/>
    </font>
    <font>
      <sz val="8.5"/>
      <color indexed="1"/>
      <name val="ＭＳ Ｐゴシック"/>
      <family val="3"/>
      <charset val="128"/>
    </font>
    <font>
      <sz val="9"/>
      <color indexed="0"/>
      <name val="ＭＳ Ｐゴシック"/>
      <family val="3"/>
      <charset val="128"/>
    </font>
    <font>
      <b/>
      <sz val="9"/>
      <color indexed="0"/>
      <name val="ＭＳ Ｐゴシック"/>
      <family val="3"/>
      <charset val="128"/>
    </font>
    <font>
      <sz val="8.5"/>
      <color indexed="0"/>
      <name val="ＭＳ ゴシック"/>
      <family val="3"/>
      <charset val="128"/>
    </font>
    <font>
      <sz val="9"/>
      <color indexed="0"/>
      <name val="ＭＳ ゴシック"/>
      <family val="3"/>
      <charset val="128"/>
    </font>
    <font>
      <sz val="11"/>
      <color indexed="0"/>
      <name val="ＭＳ ゴシック"/>
      <family val="3"/>
      <charset val="128"/>
    </font>
    <font>
      <sz val="6"/>
      <name val="ＭＳ 明朝"/>
      <family val="1"/>
      <charset val="128"/>
    </font>
    <font>
      <u/>
      <sz val="8"/>
      <name val="ＭＳ Ｐゴシック"/>
      <family val="3"/>
      <charset val="128"/>
    </font>
    <font>
      <sz val="7.5"/>
      <name val="ＭＳ Ｐゴシック"/>
      <family val="3"/>
      <charset val="128"/>
    </font>
    <font>
      <sz val="7.5"/>
      <color indexed="8"/>
      <name val="ＭＳ Ｐゴシック"/>
      <family val="3"/>
      <charset val="128"/>
    </font>
    <font>
      <sz val="12"/>
      <name val="ＭＳ Ｐゴシック"/>
      <family val="3"/>
      <charset val="128"/>
    </font>
    <font>
      <sz val="18"/>
      <name val="ＭＳ Ｐゴシック"/>
      <family val="3"/>
      <charset val="128"/>
    </font>
    <font>
      <sz val="12"/>
      <color indexed="10"/>
      <name val="ＭＳ Ｐゴシック"/>
      <family val="3"/>
      <charset val="128"/>
    </font>
    <font>
      <u/>
      <sz val="9"/>
      <name val="ＭＳ Ｐゴシック"/>
      <family val="3"/>
      <charset val="128"/>
    </font>
    <font>
      <b/>
      <u/>
      <sz val="10"/>
      <name val="ＭＳ Ｐゴシック"/>
      <family val="3"/>
      <charset val="128"/>
    </font>
    <font>
      <b/>
      <u/>
      <sz val="14"/>
      <color indexed="10"/>
      <name val="ＭＳ Ｐゴシック"/>
      <family val="3"/>
      <charset val="128"/>
    </font>
    <font>
      <sz val="8.5"/>
      <color rgb="FFFF0000"/>
      <name val="ＭＳ Ｐゴシック"/>
      <family val="3"/>
      <charset val="128"/>
    </font>
    <font>
      <sz val="8"/>
      <color rgb="FFFF0000"/>
      <name val="ＭＳ ゴシック"/>
      <family val="3"/>
      <charset val="128"/>
    </font>
    <font>
      <sz val="8"/>
      <color theme="1"/>
      <name val="ＭＳ Ｐゴシック"/>
      <family val="3"/>
      <charset val="128"/>
    </font>
    <font>
      <sz val="10"/>
      <color theme="1"/>
      <name val="ＭＳ Ｐゴシック"/>
      <family val="3"/>
      <charset val="128"/>
    </font>
    <font>
      <sz val="8.5"/>
      <color theme="1"/>
      <name val="ＭＳ Ｐゴシック"/>
      <family val="3"/>
      <charset val="128"/>
    </font>
    <font>
      <sz val="12"/>
      <color rgb="FFFF0000"/>
      <name val="ＭＳ Ｐゴシック"/>
      <family val="3"/>
      <charset val="128"/>
    </font>
    <font>
      <sz val="11"/>
      <color rgb="FFFF0000"/>
      <name val="ＭＳ Ｐゴシック"/>
      <family val="3"/>
      <charset val="128"/>
    </font>
    <font>
      <sz val="8.5"/>
      <color theme="0"/>
      <name val="ＭＳ Ｐゴシック"/>
      <family val="3"/>
      <charset val="128"/>
    </font>
    <font>
      <sz val="11"/>
      <color theme="0"/>
      <name val="ＭＳ Ｐゴシック"/>
      <family val="3"/>
      <charset val="128"/>
    </font>
    <font>
      <sz val="7.5"/>
      <color theme="1"/>
      <name val="ＭＳ Ｐゴシック"/>
      <family val="3"/>
      <charset val="128"/>
    </font>
    <font>
      <sz val="9"/>
      <color rgb="FFFF0000"/>
      <name val="ＭＳ Ｐゴシック"/>
      <family val="3"/>
      <charset val="128"/>
    </font>
    <font>
      <b/>
      <u/>
      <sz val="9"/>
      <color theme="1"/>
      <name val="ＭＳ Ｐゴシック"/>
      <family val="3"/>
      <charset val="128"/>
    </font>
    <font>
      <b/>
      <u/>
      <sz val="8.5"/>
      <color theme="1"/>
      <name val="ＭＳ Ｐゴシック"/>
      <family val="3"/>
      <charset val="128"/>
    </font>
    <font>
      <b/>
      <u/>
      <sz val="8.5"/>
      <name val="ＭＳ Ｐゴシック"/>
      <family val="3"/>
      <charset val="128"/>
    </font>
    <font>
      <sz val="8"/>
      <color indexed="81"/>
      <name val="ＭＳ Ｐゴシック"/>
      <family val="3"/>
      <charset val="128"/>
    </font>
    <font>
      <sz val="12"/>
      <color theme="1"/>
      <name val="ＭＳ Ｐゴシック"/>
      <family val="3"/>
      <charset val="128"/>
    </font>
    <font>
      <sz val="11"/>
      <color theme="1"/>
      <name val="ＭＳ Ｐゴシック"/>
      <family val="3"/>
      <charset val="128"/>
    </font>
    <font>
      <sz val="8"/>
      <color rgb="FFFF0000"/>
      <name val="ＭＳ Ｐゴシック"/>
      <family val="3"/>
      <charset val="128"/>
    </font>
    <font>
      <sz val="9"/>
      <color theme="1"/>
      <name val="ＭＳ Ｐゴシック"/>
      <family val="3"/>
      <charset val="128"/>
    </font>
    <font>
      <strike/>
      <sz val="9"/>
      <name val="ＭＳ Ｐゴシック"/>
      <family val="3"/>
      <charset val="128"/>
    </font>
    <font>
      <sz val="8"/>
      <color theme="0"/>
      <name val="ＭＳ Ｐゴシック"/>
      <family val="3"/>
      <charset val="128"/>
    </font>
    <font>
      <b/>
      <u/>
      <sz val="8.5"/>
      <color rgb="FFFF0000"/>
      <name val="ＭＳ Ｐゴシック"/>
      <family val="3"/>
      <charset val="128"/>
    </font>
    <font>
      <b/>
      <sz val="9"/>
      <color indexed="81"/>
      <name val="MS P ゴシック"/>
      <family val="3"/>
      <charset val="128"/>
    </font>
    <font>
      <sz val="9"/>
      <color rgb="FFFF0000"/>
      <name val="Times New Roman"/>
      <family val="1"/>
    </font>
    <font>
      <b/>
      <sz val="11"/>
      <color rgb="FFFF0000"/>
      <name val="ＭＳ Ｐゴシック"/>
      <family val="3"/>
      <charset val="128"/>
    </font>
    <font>
      <sz val="8.5"/>
      <color rgb="FFFF0000"/>
      <name val="ＭＳ ゴシック"/>
      <family val="3"/>
      <charset val="128"/>
    </font>
    <font>
      <sz val="10"/>
      <color rgb="FFFF0000"/>
      <name val="ＭＳ ゴシック"/>
      <family val="3"/>
      <charset val="128"/>
    </font>
    <font>
      <sz val="9"/>
      <name val="ＭＳ Ｐゴシック"/>
      <family val="3"/>
      <charset val="128"/>
      <scheme val="minor"/>
    </font>
    <font>
      <sz val="8"/>
      <name val="ＭＳ Ｐゴシック"/>
      <family val="3"/>
      <charset val="128"/>
      <scheme val="minor"/>
    </font>
    <font>
      <b/>
      <sz val="12"/>
      <color rgb="FFFF0000"/>
      <name val="ＭＳ Ｐゴシック"/>
      <family val="3"/>
      <charset val="128"/>
    </font>
    <font>
      <b/>
      <u/>
      <sz val="9"/>
      <color rgb="FF000000"/>
      <name val="ＭＳ Ｐゴシック"/>
      <family val="3"/>
      <charset val="128"/>
    </font>
    <font>
      <b/>
      <u/>
      <sz val="8.5"/>
      <color rgb="FF000000"/>
      <name val="ＭＳ Ｐゴシック"/>
      <family val="3"/>
      <charset val="128"/>
    </font>
    <font>
      <sz val="8.5"/>
      <color rgb="FF000000"/>
      <name val="ＭＳ Ｐゴシック"/>
      <family val="3"/>
      <charset val="128"/>
    </font>
    <font>
      <sz val="8.5"/>
      <color rgb="FFFFFFFF"/>
      <name val="ＭＳ Ｐゴシック"/>
      <family val="3"/>
      <charset val="128"/>
    </font>
    <font>
      <b/>
      <sz val="10"/>
      <color indexed="81"/>
      <name val="ＭＳ Ｐゴシック"/>
      <family val="3"/>
      <charset val="128"/>
    </font>
    <font>
      <strike/>
      <sz val="10"/>
      <color rgb="FFFF0000"/>
      <name val="ＭＳ Ｐゴシック"/>
      <family val="3"/>
      <charset val="128"/>
    </font>
    <font>
      <strike/>
      <sz val="8"/>
      <color rgb="FFFF0000"/>
      <name val="ＭＳ Ｐゴシック"/>
      <family val="3"/>
      <charset val="128"/>
    </font>
    <font>
      <b/>
      <sz val="9"/>
      <color rgb="FFFF0000"/>
      <name val="ＭＳ Ｐゴシック"/>
      <family val="3"/>
      <charset val="128"/>
    </font>
    <font>
      <sz val="11"/>
      <color rgb="FFFF0000"/>
      <name val="Times New Roman"/>
      <family val="1"/>
    </font>
    <font>
      <sz val="11"/>
      <color rgb="FFFF0000"/>
      <name val="Times New Roman"/>
      <family val="1"/>
      <charset val="128"/>
    </font>
    <font>
      <sz val="11"/>
      <name val="Times New Roman"/>
      <family val="1"/>
      <charset val="128"/>
    </font>
    <font>
      <sz val="11"/>
      <name val="ＭＳ Ｐゴシック"/>
      <family val="1"/>
      <charset val="128"/>
    </font>
    <font>
      <sz val="11"/>
      <name val="Times New Roman"/>
      <family val="1"/>
    </font>
    <font>
      <b/>
      <sz val="10"/>
      <color rgb="FFFF0000"/>
      <name val="ＭＳ Ｐゴシック"/>
      <family val="3"/>
      <charset val="128"/>
    </font>
  </fonts>
  <fills count="21">
    <fill>
      <patternFill patternType="none"/>
    </fill>
    <fill>
      <patternFill patternType="gray125"/>
    </fill>
    <fill>
      <patternFill patternType="solid">
        <fgColor indexed="42"/>
        <bgColor indexed="64"/>
      </patternFill>
    </fill>
    <fill>
      <patternFill patternType="lightUp">
        <fgColor indexed="44"/>
      </patternFill>
    </fill>
    <fill>
      <patternFill patternType="gray125">
        <fgColor indexed="45"/>
      </patternFill>
    </fill>
    <fill>
      <patternFill patternType="solid">
        <fgColor indexed="43"/>
        <bgColor indexed="64"/>
      </patternFill>
    </fill>
    <fill>
      <patternFill patternType="solid">
        <fgColor indexed="48"/>
        <bgColor indexed="64"/>
      </patternFill>
    </fill>
    <fill>
      <patternFill patternType="gray125">
        <fgColor indexed="44"/>
      </patternFill>
    </fill>
    <fill>
      <patternFill patternType="solid">
        <fgColor indexed="48"/>
        <bgColor indexed="44"/>
      </patternFill>
    </fill>
    <fill>
      <patternFill patternType="solid">
        <fgColor indexed="48"/>
        <bgColor indexed="11"/>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2"/>
        <bgColor indexed="64"/>
      </patternFill>
    </fill>
    <fill>
      <patternFill patternType="solid">
        <fgColor rgb="FF0066FF"/>
        <bgColor indexed="64"/>
      </patternFill>
    </fill>
    <fill>
      <patternFill patternType="solid">
        <fgColor rgb="FFCCFFCC"/>
        <bgColor indexed="64"/>
      </patternFill>
    </fill>
    <fill>
      <patternFill patternType="solid">
        <fgColor rgb="FFFFFF99"/>
        <bgColor rgb="FF000000"/>
      </patternFill>
    </fill>
    <fill>
      <patternFill patternType="solid">
        <fgColor rgb="FFEEECE1"/>
        <bgColor rgb="FF000000"/>
      </patternFill>
    </fill>
    <fill>
      <patternFill patternType="lightUp">
        <fgColor rgb="FF99CCFF"/>
        <bgColor rgb="FFFFFFFF"/>
      </patternFill>
    </fill>
    <fill>
      <patternFill patternType="solid">
        <fgColor rgb="FFFF0000"/>
        <bgColor rgb="FF000000"/>
      </patternFill>
    </fill>
    <fill>
      <patternFill patternType="lightUp">
        <fgColor rgb="FF99CCFF"/>
      </patternFill>
    </fill>
  </fills>
  <borders count="160">
    <border>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style="double">
        <color indexed="64"/>
      </left>
      <right/>
      <top/>
      <bottom/>
      <diagonal/>
    </border>
    <border>
      <left/>
      <right style="medium">
        <color indexed="64"/>
      </right>
      <top/>
      <bottom/>
      <diagonal/>
    </border>
    <border>
      <left/>
      <right style="medium">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diagonalDown="1">
      <left style="thin">
        <color indexed="64"/>
      </left>
      <right/>
      <top style="thin">
        <color indexed="64"/>
      </top>
      <bottom style="thin">
        <color indexed="64"/>
      </bottom>
      <diagonal style="hair">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diagonalUp="1">
      <left style="thin">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thin">
        <color indexed="64"/>
      </right>
      <top style="medium">
        <color indexed="64"/>
      </top>
      <bottom/>
      <diagonal style="hair">
        <color indexed="64"/>
      </diagonal>
    </border>
    <border diagonalUp="1">
      <left style="thin">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thin">
        <color indexed="64"/>
      </right>
      <top/>
      <bottom style="medium">
        <color indexed="64"/>
      </bottom>
      <diagonal style="hair">
        <color indexed="64"/>
      </diagonal>
    </border>
    <border>
      <left style="double">
        <color indexed="64"/>
      </left>
      <right/>
      <top style="thin">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diagonal/>
    </border>
    <border>
      <left style="thin">
        <color indexed="64"/>
      </left>
      <right style="thin">
        <color indexed="64"/>
      </right>
      <top style="hair">
        <color indexed="64"/>
      </top>
      <bottom/>
      <diagonal/>
    </border>
    <border>
      <left style="double">
        <color indexed="64"/>
      </left>
      <right/>
      <top/>
      <bottom style="medium">
        <color indexed="64"/>
      </bottom>
      <diagonal/>
    </border>
    <border>
      <left style="double">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double">
        <color indexed="64"/>
      </right>
      <top style="medium">
        <color indexed="64"/>
      </top>
      <bottom/>
      <diagonal style="hair">
        <color indexed="64"/>
      </diagonal>
    </border>
    <border diagonalUp="1">
      <left/>
      <right style="double">
        <color indexed="64"/>
      </right>
      <top/>
      <bottom style="medium">
        <color indexed="64"/>
      </bottom>
      <diagonal style="hair">
        <color indexed="64"/>
      </diagonal>
    </border>
    <border>
      <left style="double">
        <color indexed="64"/>
      </left>
      <right/>
      <top style="double">
        <color indexed="64"/>
      </top>
      <bottom/>
      <diagonal/>
    </border>
    <border>
      <left style="double">
        <color indexed="64"/>
      </left>
      <right/>
      <top/>
      <bottom style="double">
        <color indexed="64"/>
      </bottom>
      <diagonal/>
    </border>
    <border>
      <left style="thin">
        <color indexed="64"/>
      </left>
      <right style="thin">
        <color indexed="64"/>
      </right>
      <top/>
      <bottom style="medium">
        <color indexed="64"/>
      </bottom>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left style="thin">
        <color indexed="64"/>
      </left>
      <right style="thin">
        <color indexed="64"/>
      </right>
      <top style="thin">
        <color indexed="64"/>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diagonalUp="1">
      <left/>
      <right style="double">
        <color indexed="64"/>
      </right>
      <top style="thin">
        <color indexed="64"/>
      </top>
      <bottom/>
      <diagonal style="hair">
        <color indexed="64"/>
      </diagonal>
    </border>
    <border diagonalUp="1">
      <left/>
      <right style="double">
        <color indexed="64"/>
      </right>
      <top/>
      <bottom/>
      <diagonal style="hair">
        <color indexed="64"/>
      </diagonal>
    </border>
    <border diagonalUp="1">
      <left/>
      <right style="double">
        <color indexed="64"/>
      </right>
      <top/>
      <bottom style="thin">
        <color indexed="64"/>
      </bottom>
      <diagonal style="hair">
        <color indexed="64"/>
      </diagonal>
    </border>
    <border>
      <left style="hair">
        <color indexed="64"/>
      </left>
      <right/>
      <top style="hair">
        <color indexed="64"/>
      </top>
      <bottom/>
      <diagonal/>
    </border>
    <border>
      <left/>
      <right style="hair">
        <color indexed="64"/>
      </right>
      <top style="thin">
        <color indexed="64"/>
      </top>
      <bottom/>
      <diagonal/>
    </border>
    <border>
      <left/>
      <right style="hair">
        <color indexed="64"/>
      </right>
      <top style="hair">
        <color indexed="64"/>
      </top>
      <bottom/>
      <diagonal/>
    </border>
    <border>
      <left style="double">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right style="double">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diagonalUp="1">
      <left/>
      <right style="double">
        <color indexed="64"/>
      </right>
      <top style="thin">
        <color indexed="64"/>
      </top>
      <bottom style="thin">
        <color indexed="64"/>
      </bottom>
      <diagonal style="hair">
        <color indexed="64"/>
      </diagonal>
    </border>
    <border diagonalUp="1">
      <left style="thin">
        <color indexed="64"/>
      </left>
      <right style="thin">
        <color indexed="64"/>
      </right>
      <top style="thin">
        <color indexed="64"/>
      </top>
      <bottom style="thin">
        <color indexed="64"/>
      </bottom>
      <diagonal style="hair">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ck">
        <color indexed="64"/>
      </left>
      <right/>
      <top style="thick">
        <color indexed="64"/>
      </top>
      <bottom style="double">
        <color indexed="64"/>
      </bottom>
      <diagonal/>
    </border>
    <border>
      <left/>
      <right/>
      <top style="thick">
        <color indexed="64"/>
      </top>
      <bottom style="double">
        <color indexed="64"/>
      </bottom>
      <diagonal/>
    </border>
    <border>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thin">
        <color indexed="64"/>
      </right>
      <top style="thick">
        <color indexed="64"/>
      </top>
      <bottom style="double">
        <color indexed="64"/>
      </bottom>
      <diagonal/>
    </border>
    <border>
      <left style="thin">
        <color indexed="64"/>
      </left>
      <right/>
      <top style="thick">
        <color indexed="64"/>
      </top>
      <bottom style="double">
        <color indexed="64"/>
      </bottom>
      <diagonal/>
    </border>
    <border>
      <left/>
      <right style="thick">
        <color indexed="64"/>
      </right>
      <top style="thick">
        <color indexed="64"/>
      </top>
      <bottom style="double">
        <color indexed="64"/>
      </bottom>
      <diagonal/>
    </border>
    <border>
      <left style="thick">
        <color indexed="64"/>
      </left>
      <right/>
      <top/>
      <bottom style="thin">
        <color indexed="64"/>
      </bottom>
      <diagonal/>
    </border>
    <border>
      <left style="thick">
        <color indexed="64"/>
      </left>
      <right/>
      <top style="thin">
        <color indexed="64"/>
      </top>
      <bottom/>
      <diagonal/>
    </border>
    <border>
      <left style="medium">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double">
        <color indexed="64"/>
      </top>
      <bottom/>
      <diagonal/>
    </border>
    <border>
      <left/>
      <right style="medium">
        <color indexed="64"/>
      </right>
      <top style="double">
        <color indexed="64"/>
      </top>
      <bottom/>
      <diagonal/>
    </border>
    <border>
      <left style="thin">
        <color indexed="64"/>
      </left>
      <right style="thin">
        <color indexed="64"/>
      </right>
      <top style="thin">
        <color indexed="64"/>
      </top>
      <bottom style="thick">
        <color indexed="64"/>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s>
  <cellStyleXfs count="6">
    <xf numFmtId="0" fontId="0" fillId="0" borderId="0"/>
    <xf numFmtId="0" fontId="8" fillId="0" borderId="1" applyBorder="0">
      <alignment horizontal="left" vertical="center"/>
    </xf>
    <xf numFmtId="38" fontId="1" fillId="0" borderId="0" applyFont="0" applyFill="0" applyBorder="0" applyAlignment="0" applyProtection="0"/>
    <xf numFmtId="38" fontId="46" fillId="0" borderId="0" applyFont="0" applyFill="0" applyBorder="0" applyAlignment="0" applyProtection="0"/>
    <xf numFmtId="6" fontId="1" fillId="0" borderId="0" applyFont="0" applyFill="0" applyBorder="0" applyAlignment="0" applyProtection="0"/>
    <xf numFmtId="0" fontId="46" fillId="0" borderId="0"/>
  </cellStyleXfs>
  <cellXfs count="1754">
    <xf numFmtId="0" fontId="0" fillId="0" borderId="0" xfId="0"/>
    <xf numFmtId="0" fontId="3"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left" vertical="center"/>
    </xf>
    <xf numFmtId="0" fontId="7" fillId="0" borderId="0" xfId="0" applyFont="1" applyFill="1" applyBorder="1" applyAlignment="1">
      <alignment horizontal="left" vertical="center"/>
    </xf>
    <xf numFmtId="0" fontId="7" fillId="0" borderId="2" xfId="0" applyFont="1" applyFill="1" applyBorder="1" applyAlignment="1">
      <alignment horizontal="left" vertical="center"/>
    </xf>
    <xf numFmtId="0" fontId="7" fillId="0" borderId="2" xfId="0" applyFont="1" applyFill="1" applyBorder="1" applyAlignment="1">
      <alignment vertical="center"/>
    </xf>
    <xf numFmtId="0" fontId="7" fillId="0" borderId="0" xfId="0" applyFont="1" applyFill="1" applyBorder="1" applyAlignment="1">
      <alignment vertical="center"/>
    </xf>
    <xf numFmtId="0" fontId="7" fillId="0" borderId="4" xfId="0" applyFont="1" applyFill="1" applyBorder="1" applyAlignment="1">
      <alignment horizontal="center" vertical="center"/>
    </xf>
    <xf numFmtId="0" fontId="5" fillId="0" borderId="0" xfId="0" applyFont="1" applyFill="1" applyAlignment="1">
      <alignment vertical="center"/>
    </xf>
    <xf numFmtId="0" fontId="7" fillId="0" borderId="0" xfId="0" applyFont="1" applyFill="1" applyAlignment="1">
      <alignment horizontal="right" vertical="center"/>
    </xf>
    <xf numFmtId="0" fontId="7" fillId="0" borderId="8" xfId="0" applyFont="1" applyFill="1" applyBorder="1" applyAlignment="1">
      <alignment vertical="center"/>
    </xf>
    <xf numFmtId="0" fontId="7" fillId="0" borderId="9" xfId="0" applyFont="1" applyFill="1" applyBorder="1" applyAlignment="1">
      <alignment vertical="center"/>
    </xf>
    <xf numFmtId="0" fontId="7" fillId="0" borderId="6" xfId="0" applyFont="1" applyFill="1" applyBorder="1" applyAlignment="1">
      <alignment vertical="center"/>
    </xf>
    <xf numFmtId="0" fontId="7" fillId="0" borderId="10" xfId="0" applyFont="1" applyFill="1" applyBorder="1" applyAlignment="1">
      <alignment horizontal="centerContinuous" vertical="center"/>
    </xf>
    <xf numFmtId="0" fontId="7" fillId="0" borderId="0" xfId="0" applyFont="1" applyFill="1" applyBorder="1" applyAlignment="1">
      <alignment horizontal="centerContinuous" vertical="center"/>
    </xf>
    <xf numFmtId="0" fontId="7" fillId="0" borderId="0" xfId="0" applyFont="1" applyFill="1" applyBorder="1" applyAlignment="1">
      <alignment horizontal="center" vertical="center"/>
    </xf>
    <xf numFmtId="0" fontId="7" fillId="0" borderId="11" xfId="0" applyFont="1" applyFill="1" applyBorder="1" applyAlignment="1">
      <alignment horizontal="center" vertical="center"/>
    </xf>
    <xf numFmtId="0" fontId="8" fillId="0" borderId="0" xfId="0" applyFont="1" applyFill="1" applyAlignment="1">
      <alignment vertical="center"/>
    </xf>
    <xf numFmtId="0" fontId="5" fillId="0" borderId="0" xfId="0" applyFont="1" applyFill="1" applyBorder="1" applyAlignment="1">
      <alignment vertical="center"/>
    </xf>
    <xf numFmtId="0" fontId="11" fillId="0" borderId="0" xfId="0" applyFont="1" applyFill="1" applyAlignment="1">
      <alignment vertical="center"/>
    </xf>
    <xf numFmtId="0" fontId="1" fillId="0" borderId="0" xfId="0" applyFont="1" applyFill="1" applyAlignment="1">
      <alignment vertical="center"/>
    </xf>
    <xf numFmtId="0" fontId="8" fillId="0" borderId="0" xfId="0" applyFont="1" applyFill="1" applyAlignment="1">
      <alignment horizontal="left" vertical="center"/>
    </xf>
    <xf numFmtId="0" fontId="7" fillId="0" borderId="0" xfId="0" applyFont="1" applyFill="1" applyBorder="1" applyAlignment="1">
      <alignment horizontal="right" vertical="center"/>
    </xf>
    <xf numFmtId="0" fontId="8" fillId="0" borderId="0" xfId="0" applyFont="1" applyFill="1" applyBorder="1" applyAlignment="1">
      <alignment vertical="center"/>
    </xf>
    <xf numFmtId="0" fontId="7" fillId="0" borderId="10" xfId="0" applyFont="1" applyFill="1" applyBorder="1" applyAlignment="1">
      <alignment vertical="center"/>
    </xf>
    <xf numFmtId="0" fontId="5" fillId="0" borderId="0" xfId="0" applyFont="1" applyFill="1" applyBorder="1" applyAlignment="1">
      <alignment horizontal="center" vertical="center"/>
    </xf>
    <xf numFmtId="0" fontId="6" fillId="0" borderId="0" xfId="0" applyFont="1" applyFill="1" applyBorder="1" applyAlignment="1">
      <alignment vertical="center"/>
    </xf>
    <xf numFmtId="0" fontId="5" fillId="0" borderId="0" xfId="0" applyFont="1" applyAlignment="1">
      <alignment vertical="center"/>
    </xf>
    <xf numFmtId="0" fontId="8"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0" fontId="7" fillId="0" borderId="10" xfId="0" applyFont="1" applyFill="1" applyBorder="1" applyAlignment="1">
      <alignment horizontal="left" vertical="center"/>
    </xf>
    <xf numFmtId="0" fontId="6" fillId="0" borderId="0" xfId="0" applyFont="1" applyFill="1" applyAlignment="1">
      <alignment horizontal="right" vertical="center"/>
    </xf>
    <xf numFmtId="0" fontId="6" fillId="0" borderId="0" xfId="0" applyFont="1" applyFill="1" applyBorder="1" applyAlignment="1">
      <alignment horizontal="center" vertical="center"/>
    </xf>
    <xf numFmtId="0" fontId="5" fillId="0" borderId="0" xfId="0" applyFont="1" applyFill="1" applyAlignment="1">
      <alignment horizontal="center" vertical="center"/>
    </xf>
    <xf numFmtId="0" fontId="12" fillId="0" borderId="0" xfId="0" applyFont="1" applyAlignment="1">
      <alignment vertical="center"/>
    </xf>
    <xf numFmtId="49" fontId="5" fillId="0" borderId="0" xfId="0" applyNumberFormat="1" applyFont="1" applyAlignment="1">
      <alignment horizontal="center" vertical="center"/>
    </xf>
    <xf numFmtId="0" fontId="5" fillId="0" borderId="0" xfId="0" quotePrefix="1" applyFont="1" applyAlignment="1">
      <alignment vertical="center"/>
    </xf>
    <xf numFmtId="0" fontId="13" fillId="0" borderId="0" xfId="0" applyFont="1" applyAlignment="1">
      <alignment horizontal="center" vertical="center"/>
    </xf>
    <xf numFmtId="0" fontId="14" fillId="0" borderId="0" xfId="0" applyFont="1" applyAlignment="1">
      <alignment vertical="center"/>
    </xf>
    <xf numFmtId="0" fontId="3" fillId="0" borderId="0" xfId="0" applyFont="1" applyFill="1" applyBorder="1" applyAlignment="1">
      <alignmen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right" vertical="center"/>
    </xf>
    <xf numFmtId="0" fontId="6" fillId="0" borderId="0" xfId="0" applyFont="1" applyFill="1" applyBorder="1" applyAlignment="1">
      <alignment horizontal="right" vertical="center" wrapText="1"/>
    </xf>
    <xf numFmtId="0" fontId="7" fillId="0" borderId="3" xfId="0" applyFont="1" applyFill="1" applyBorder="1" applyAlignment="1">
      <alignment horizontal="left" vertical="center"/>
    </xf>
    <xf numFmtId="0" fontId="7" fillId="2" borderId="12" xfId="0" applyFont="1" applyFill="1" applyBorder="1" applyAlignment="1">
      <alignment horizontal="center" vertical="center"/>
    </xf>
    <xf numFmtId="0" fontId="7" fillId="0" borderId="2" xfId="0" applyFont="1" applyFill="1" applyBorder="1" applyAlignment="1">
      <alignment horizontal="right" vertical="center"/>
    </xf>
    <xf numFmtId="0" fontId="7" fillId="2" borderId="12" xfId="0" applyFont="1" applyFill="1" applyBorder="1" applyAlignment="1">
      <alignment vertical="center"/>
    </xf>
    <xf numFmtId="0" fontId="7" fillId="3" borderId="12" xfId="0" applyFont="1" applyFill="1" applyBorder="1" applyAlignment="1">
      <alignment horizontal="centerContinuous"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3" borderId="5" xfId="0" applyFont="1" applyFill="1" applyBorder="1" applyAlignment="1">
      <alignment horizontal="left" vertical="center"/>
    </xf>
    <xf numFmtId="0" fontId="7" fillId="3" borderId="12" xfId="0" applyFont="1" applyFill="1" applyBorder="1" applyAlignment="1">
      <alignment horizontal="center" vertical="distributed" textRotation="255"/>
    </xf>
    <xf numFmtId="0" fontId="7" fillId="3" borderId="12" xfId="0" quotePrefix="1" applyFont="1" applyFill="1" applyBorder="1" applyAlignment="1">
      <alignment horizontal="centerContinuous" vertical="distributed"/>
    </xf>
    <xf numFmtId="0" fontId="7" fillId="3" borderId="12" xfId="0" applyFont="1" applyFill="1" applyBorder="1" applyAlignment="1">
      <alignment horizontal="center" vertical="distributed"/>
    </xf>
    <xf numFmtId="0" fontId="7" fillId="3" borderId="1" xfId="0" applyFont="1" applyFill="1" applyBorder="1" applyAlignment="1">
      <alignment horizontal="centerContinuous" vertical="center"/>
    </xf>
    <xf numFmtId="0" fontId="7" fillId="3" borderId="4" xfId="0" applyFont="1" applyFill="1" applyBorder="1" applyAlignment="1">
      <alignment horizontal="centerContinuous" vertical="center"/>
    </xf>
    <xf numFmtId="0" fontId="7" fillId="3" borderId="5" xfId="0" applyFont="1" applyFill="1" applyBorder="1" applyAlignment="1">
      <alignment horizontal="centerContinuous" vertical="center"/>
    </xf>
    <xf numFmtId="0" fontId="7" fillId="3" borderId="2" xfId="0" applyFont="1" applyFill="1" applyBorder="1" applyAlignment="1">
      <alignment horizontal="centerContinuous" vertical="center"/>
    </xf>
    <xf numFmtId="0" fontId="7" fillId="3" borderId="3" xfId="0" applyFont="1" applyFill="1" applyBorder="1" applyAlignment="1">
      <alignment horizontal="centerContinuous" vertical="center"/>
    </xf>
    <xf numFmtId="0" fontId="7" fillId="3" borderId="10" xfId="0" applyFont="1" applyFill="1" applyBorder="1" applyAlignment="1">
      <alignment horizontal="centerContinuous" vertical="center"/>
    </xf>
    <xf numFmtId="0" fontId="7" fillId="4" borderId="2" xfId="0" applyFont="1" applyFill="1" applyBorder="1" applyAlignment="1">
      <alignment horizontal="center" vertical="center"/>
    </xf>
    <xf numFmtId="0" fontId="7" fillId="4" borderId="15" xfId="0" applyFont="1" applyFill="1" applyBorder="1" applyAlignment="1">
      <alignment horizontal="center" vertical="center"/>
    </xf>
    <xf numFmtId="38" fontId="7" fillId="0" borderId="0" xfId="2" applyFont="1" applyFill="1" applyBorder="1" applyAlignment="1">
      <alignment horizontal="right" vertical="center"/>
    </xf>
    <xf numFmtId="0" fontId="31" fillId="0" borderId="0" xfId="0" applyFont="1" applyFill="1" applyAlignment="1">
      <alignment vertical="center"/>
    </xf>
    <xf numFmtId="182" fontId="7" fillId="5" borderId="2" xfId="0" applyNumberFormat="1" applyFont="1" applyFill="1" applyBorder="1" applyAlignment="1">
      <alignment horizontal="center" vertical="center"/>
    </xf>
    <xf numFmtId="0" fontId="7" fillId="3" borderId="6" xfId="0" applyFont="1" applyFill="1" applyBorder="1" applyAlignment="1">
      <alignment horizontal="centerContinuous" vertical="center"/>
    </xf>
    <xf numFmtId="0" fontId="7" fillId="3" borderId="11" xfId="0" applyFont="1" applyFill="1" applyBorder="1" applyAlignment="1">
      <alignment horizontal="center" vertical="center"/>
    </xf>
    <xf numFmtId="0" fontId="7" fillId="3" borderId="3" xfId="0" applyFont="1" applyFill="1" applyBorder="1" applyAlignment="1">
      <alignment horizontal="center" vertical="center"/>
    </xf>
    <xf numFmtId="185" fontId="7" fillId="0" borderId="3" xfId="2" applyNumberFormat="1" applyFont="1" applyFill="1" applyBorder="1" applyAlignment="1">
      <alignment horizontal="center" vertical="center"/>
    </xf>
    <xf numFmtId="176" fontId="7" fillId="0" borderId="3" xfId="2" applyNumberFormat="1" applyFont="1" applyFill="1" applyBorder="1" applyAlignment="1">
      <alignment horizontal="center" vertical="center"/>
    </xf>
    <xf numFmtId="38" fontId="7" fillId="3" borderId="3" xfId="2" applyFont="1" applyFill="1" applyBorder="1" applyAlignment="1">
      <alignment horizontal="center" vertical="center"/>
    </xf>
    <xf numFmtId="38" fontId="7" fillId="0" borderId="3" xfId="2" applyFont="1" applyFill="1" applyBorder="1" applyAlignment="1">
      <alignment horizontal="right" vertical="center"/>
    </xf>
    <xf numFmtId="49" fontId="7" fillId="2" borderId="10" xfId="0" applyNumberFormat="1" applyFont="1" applyFill="1" applyBorder="1" applyAlignment="1">
      <alignment horizontal="right" vertical="center" wrapText="1"/>
    </xf>
    <xf numFmtId="49" fontId="7" fillId="3" borderId="10" xfId="0" applyNumberFormat="1" applyFont="1" applyFill="1" applyBorder="1" applyAlignment="1">
      <alignment horizontal="right" vertical="center" wrapText="1"/>
    </xf>
    <xf numFmtId="0" fontId="36" fillId="6" borderId="10" xfId="0" applyFont="1" applyFill="1" applyBorder="1" applyAlignment="1">
      <alignment horizontal="centerContinuous" vertical="center"/>
    </xf>
    <xf numFmtId="0" fontId="36" fillId="6" borderId="2" xfId="0" applyFont="1" applyFill="1" applyBorder="1" applyAlignment="1">
      <alignment horizontal="centerContinuous" vertical="center"/>
    </xf>
    <xf numFmtId="0" fontId="36" fillId="6" borderId="3" xfId="0" applyFont="1" applyFill="1" applyBorder="1" applyAlignment="1">
      <alignment horizontal="centerContinuous" vertical="center"/>
    </xf>
    <xf numFmtId="0" fontId="36" fillId="6" borderId="12" xfId="0" applyFont="1" applyFill="1" applyBorder="1" applyAlignment="1">
      <alignment horizontal="centerContinuous" vertical="center"/>
    </xf>
    <xf numFmtId="0" fontId="39" fillId="6" borderId="12" xfId="0" applyFont="1" applyFill="1" applyBorder="1" applyAlignment="1">
      <alignment horizontal="centerContinuous" vertical="center"/>
    </xf>
    <xf numFmtId="0" fontId="38" fillId="6" borderId="12" xfId="0" applyFont="1" applyFill="1" applyBorder="1" applyAlignment="1">
      <alignment horizontal="centerContinuous" vertical="center"/>
    </xf>
    <xf numFmtId="0" fontId="36" fillId="6" borderId="10" xfId="0" applyFont="1" applyFill="1" applyBorder="1" applyAlignment="1">
      <alignment horizontal="centerContinuous" vertical="center" shrinkToFit="1"/>
    </xf>
    <xf numFmtId="0" fontId="36" fillId="6" borderId="2" xfId="0" applyFont="1" applyFill="1" applyBorder="1" applyAlignment="1">
      <alignment horizontal="centerContinuous" vertical="center" shrinkToFit="1"/>
    </xf>
    <xf numFmtId="0" fontId="36" fillId="6" borderId="3" xfId="0" applyFont="1" applyFill="1" applyBorder="1" applyAlignment="1">
      <alignment horizontal="centerContinuous" vertical="center" shrinkToFit="1"/>
    </xf>
    <xf numFmtId="0" fontId="36" fillId="6" borderId="1" xfId="0" applyFont="1" applyFill="1" applyBorder="1" applyAlignment="1">
      <alignment horizontal="centerContinuous" vertical="center"/>
    </xf>
    <xf numFmtId="0" fontId="36" fillId="6" borderId="4" xfId="0" applyFont="1" applyFill="1" applyBorder="1" applyAlignment="1">
      <alignment horizontal="centerContinuous" vertical="center"/>
    </xf>
    <xf numFmtId="0" fontId="36" fillId="6" borderId="5" xfId="0" applyFont="1" applyFill="1" applyBorder="1" applyAlignment="1">
      <alignment horizontal="centerContinuous" vertical="center"/>
    </xf>
    <xf numFmtId="0" fontId="36" fillId="6" borderId="16" xfId="0" applyFont="1" applyFill="1" applyBorder="1" applyAlignment="1">
      <alignment horizontal="centerContinuous" vertical="center"/>
    </xf>
    <xf numFmtId="0" fontId="36" fillId="6" borderId="17" xfId="0" applyFont="1" applyFill="1" applyBorder="1" applyAlignment="1">
      <alignment horizontal="centerContinuous" vertical="center"/>
    </xf>
    <xf numFmtId="0" fontId="36" fillId="6" borderId="18" xfId="0" applyFont="1" applyFill="1" applyBorder="1" applyAlignment="1">
      <alignment horizontal="centerContinuous" vertical="center"/>
    </xf>
    <xf numFmtId="0" fontId="36" fillId="6" borderId="12" xfId="0" applyFont="1" applyFill="1" applyBorder="1" applyAlignment="1">
      <alignment horizontal="centerContinuous" vertical="center" shrinkToFit="1"/>
    </xf>
    <xf numFmtId="0" fontId="9" fillId="3" borderId="2"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43" fillId="0" borderId="0" xfId="0" applyFont="1" applyFill="1" applyAlignment="1">
      <alignment vertical="center"/>
    </xf>
    <xf numFmtId="0" fontId="0" fillId="0" borderId="0" xfId="0" applyFont="1" applyFill="1" applyAlignment="1">
      <alignment vertical="center"/>
    </xf>
    <xf numFmtId="0" fontId="6" fillId="0" borderId="0" xfId="0" applyFont="1" applyFill="1" applyBorder="1" applyAlignment="1">
      <alignment horizontal="left" vertical="center"/>
    </xf>
    <xf numFmtId="38" fontId="7" fillId="5" borderId="24" xfId="2" applyFont="1" applyFill="1" applyBorder="1" applyAlignment="1">
      <alignment horizontal="center" vertical="center"/>
    </xf>
    <xf numFmtId="181" fontId="7" fillId="5" borderId="3" xfId="0" applyNumberFormat="1" applyFont="1" applyFill="1" applyBorder="1" applyAlignment="1">
      <alignment vertical="center"/>
    </xf>
    <xf numFmtId="38" fontId="7" fillId="5" borderId="29" xfId="2" applyFont="1" applyFill="1" applyBorder="1" applyAlignment="1">
      <alignment horizontal="center" vertical="center"/>
    </xf>
    <xf numFmtId="0" fontId="36" fillId="6" borderId="12" xfId="0" applyFont="1" applyFill="1" applyBorder="1" applyAlignment="1">
      <alignment horizontal="left" vertical="center"/>
    </xf>
    <xf numFmtId="0" fontId="7" fillId="4" borderId="6" xfId="0" applyFont="1" applyFill="1" applyBorder="1" applyAlignment="1">
      <alignment horizontal="center" vertical="center"/>
    </xf>
    <xf numFmtId="38" fontId="7" fillId="5" borderId="32" xfId="2" applyFont="1" applyFill="1" applyBorder="1" applyAlignment="1">
      <alignment horizontal="center" vertical="center"/>
    </xf>
    <xf numFmtId="0" fontId="8" fillId="0" borderId="0" xfId="0" applyFont="1" applyAlignment="1">
      <alignment horizontal="left" vertical="top" wrapText="1"/>
    </xf>
    <xf numFmtId="0" fontId="7" fillId="0" borderId="10" xfId="0" applyFont="1" applyFill="1" applyBorder="1" applyAlignment="1">
      <alignment horizontal="center" vertical="center"/>
    </xf>
    <xf numFmtId="0" fontId="5" fillId="0" borderId="2" xfId="0" applyFont="1" applyFill="1" applyBorder="1" applyAlignment="1">
      <alignment horizontal="center" vertical="center"/>
    </xf>
    <xf numFmtId="0" fontId="7" fillId="0" borderId="8"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10" xfId="0" applyFont="1" applyFill="1" applyBorder="1" applyAlignment="1">
      <alignment horizontal="right" vertical="center"/>
    </xf>
    <xf numFmtId="0" fontId="7" fillId="0" borderId="3" xfId="0" applyFont="1" applyFill="1" applyBorder="1" applyAlignment="1">
      <alignment horizontal="right" vertical="center"/>
    </xf>
    <xf numFmtId="0" fontId="7" fillId="0" borderId="0" xfId="0" applyFont="1" applyFill="1" applyBorder="1" applyAlignment="1">
      <alignment horizontal="center" vertical="center" textRotation="255"/>
    </xf>
    <xf numFmtId="0" fontId="7" fillId="0" borderId="9" xfId="0" applyFont="1" applyFill="1" applyBorder="1" applyAlignment="1">
      <alignment horizontal="right" vertical="center"/>
    </xf>
    <xf numFmtId="0" fontId="7" fillId="0" borderId="6" xfId="0" applyFont="1" applyFill="1" applyBorder="1" applyAlignment="1">
      <alignment horizontal="right" vertical="center"/>
    </xf>
    <xf numFmtId="0" fontId="50" fillId="6" borderId="3" xfId="5" applyFont="1" applyFill="1" applyBorder="1" applyAlignment="1">
      <alignment horizontal="centerContinuous" vertical="center"/>
    </xf>
    <xf numFmtId="0" fontId="50" fillId="6" borderId="2" xfId="5" applyFont="1" applyFill="1" applyBorder="1" applyAlignment="1">
      <alignment horizontal="centerContinuous" vertical="center"/>
    </xf>
    <xf numFmtId="0" fontId="50" fillId="6" borderId="10" xfId="5" applyFont="1" applyFill="1" applyBorder="1" applyAlignment="1">
      <alignment horizontal="centerContinuous" vertical="center"/>
    </xf>
    <xf numFmtId="0" fontId="48" fillId="5" borderId="3" xfId="5" applyFont="1" applyFill="1" applyBorder="1" applyAlignment="1">
      <alignment horizontal="center" vertical="center"/>
    </xf>
    <xf numFmtId="0" fontId="48" fillId="5" borderId="5" xfId="5" applyFont="1" applyFill="1" applyBorder="1" applyAlignment="1">
      <alignment horizontal="center" vertical="center"/>
    </xf>
    <xf numFmtId="0" fontId="68" fillId="0" borderId="0" xfId="0" applyFont="1" applyFill="1" applyBorder="1" applyAlignment="1">
      <alignment horizontal="left" vertical="center"/>
    </xf>
    <xf numFmtId="0" fontId="68" fillId="0" borderId="0" xfId="0" applyFont="1" applyFill="1" applyAlignment="1">
      <alignment horizontal="left" vertical="center"/>
    </xf>
    <xf numFmtId="0" fontId="57" fillId="0" borderId="0" xfId="0" applyFont="1" applyFill="1" applyAlignment="1">
      <alignment vertical="center"/>
    </xf>
    <xf numFmtId="0" fontId="8" fillId="0" borderId="7"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7" fillId="0" borderId="7" xfId="0" applyNumberFormat="1" applyFont="1" applyFill="1" applyBorder="1" applyAlignment="1">
      <alignment horizontal="center" vertical="center" textRotation="255"/>
    </xf>
    <xf numFmtId="0" fontId="7" fillId="0" borderId="6" xfId="0" applyNumberFormat="1" applyFont="1" applyFill="1" applyBorder="1" applyAlignment="1">
      <alignment horizontal="center" vertical="center" textRotation="255"/>
    </xf>
    <xf numFmtId="0" fontId="7" fillId="0" borderId="37" xfId="0" applyNumberFormat="1" applyFont="1" applyFill="1" applyBorder="1" applyAlignment="1">
      <alignment horizontal="center" vertical="center" textRotation="255"/>
    </xf>
    <xf numFmtId="0" fontId="7" fillId="0" borderId="6"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7" fillId="0" borderId="11" xfId="0" applyNumberFormat="1" applyFont="1" applyFill="1" applyBorder="1" applyAlignment="1">
      <alignment horizontal="center" vertical="center" textRotation="255"/>
    </xf>
    <xf numFmtId="0" fontId="7" fillId="0" borderId="0" xfId="0" applyNumberFormat="1" applyFont="1" applyFill="1" applyBorder="1" applyAlignment="1">
      <alignment horizontal="center" vertical="center" textRotation="255"/>
    </xf>
    <xf numFmtId="0" fontId="7" fillId="0" borderId="39" xfId="0" applyNumberFormat="1" applyFont="1" applyFill="1" applyBorder="1" applyAlignment="1">
      <alignment horizontal="center" vertical="center" textRotation="255"/>
    </xf>
    <xf numFmtId="0" fontId="7" fillId="0" borderId="39" xfId="0" applyFont="1" applyFill="1" applyBorder="1" applyAlignment="1">
      <alignment horizontal="center" vertical="center" wrapText="1"/>
    </xf>
    <xf numFmtId="0" fontId="8" fillId="0" borderId="8" xfId="0" applyFont="1" applyFill="1" applyBorder="1" applyAlignment="1">
      <alignment horizontal="left" vertical="center"/>
    </xf>
    <xf numFmtId="0" fontId="7" fillId="0" borderId="15" xfId="0" applyFont="1" applyFill="1" applyBorder="1" applyAlignment="1">
      <alignment horizontal="center" vertical="center"/>
    </xf>
    <xf numFmtId="0" fontId="36" fillId="6" borderId="41" xfId="0" applyFont="1" applyFill="1" applyBorder="1" applyAlignment="1">
      <alignment horizontal="center" vertical="center" textRotation="255"/>
    </xf>
    <xf numFmtId="0" fontId="7" fillId="0" borderId="3" xfId="0" applyFont="1" applyFill="1" applyBorder="1" applyAlignment="1">
      <alignment vertical="center"/>
    </xf>
    <xf numFmtId="0" fontId="7" fillId="7" borderId="3" xfId="0" applyFont="1" applyFill="1" applyBorder="1" applyAlignment="1">
      <alignment horizontal="center" vertical="center"/>
    </xf>
    <xf numFmtId="0" fontId="7" fillId="7" borderId="2" xfId="0" applyFont="1" applyFill="1" applyBorder="1" applyAlignment="1">
      <alignment horizontal="center" vertical="center"/>
    </xf>
    <xf numFmtId="0" fontId="7" fillId="3" borderId="2" xfId="0" applyFont="1" applyFill="1" applyBorder="1" applyAlignment="1">
      <alignment vertical="center"/>
    </xf>
    <xf numFmtId="0" fontId="7" fillId="3" borderId="10" xfId="0" applyFont="1" applyFill="1" applyBorder="1" applyAlignment="1">
      <alignment vertical="center"/>
    </xf>
    <xf numFmtId="0" fontId="7" fillId="7" borderId="19" xfId="0" applyFont="1" applyFill="1" applyBorder="1" applyAlignment="1">
      <alignment horizontal="center" vertical="center"/>
    </xf>
    <xf numFmtId="0" fontId="7" fillId="7" borderId="28" xfId="0" applyFont="1" applyFill="1" applyBorder="1" applyAlignment="1">
      <alignment horizontal="center" vertical="center"/>
    </xf>
    <xf numFmtId="176" fontId="7" fillId="0" borderId="2" xfId="0" applyNumberFormat="1" applyFont="1" applyFill="1" applyBorder="1" applyAlignment="1">
      <alignment horizontal="right" vertical="center"/>
    </xf>
    <xf numFmtId="176" fontId="7" fillId="0" borderId="10" xfId="0" applyNumberFormat="1" applyFont="1" applyFill="1" applyBorder="1" applyAlignment="1">
      <alignment horizontal="right" vertical="center"/>
    </xf>
    <xf numFmtId="176" fontId="7" fillId="0" borderId="20" xfId="0" applyNumberFormat="1" applyFont="1" applyFill="1" applyBorder="1" applyAlignment="1">
      <alignment horizontal="right" vertical="center"/>
    </xf>
    <xf numFmtId="0" fontId="7" fillId="0" borderId="11" xfId="0" applyFont="1" applyFill="1" applyBorder="1" applyAlignment="1">
      <alignment horizontal="right" vertical="center"/>
    </xf>
    <xf numFmtId="0" fontId="7" fillId="0" borderId="8" xfId="0" applyFont="1" applyFill="1" applyBorder="1" applyAlignment="1">
      <alignment horizontal="right" vertical="center"/>
    </xf>
    <xf numFmtId="0" fontId="7" fillId="0" borderId="7" xfId="0" applyFont="1" applyFill="1" applyBorder="1" applyAlignment="1">
      <alignment horizontal="right" vertical="center"/>
    </xf>
    <xf numFmtId="0" fontId="7" fillId="0" borderId="7" xfId="0" applyFont="1" applyFill="1" applyBorder="1" applyAlignment="1">
      <alignment vertical="center"/>
    </xf>
    <xf numFmtId="0" fontId="7" fillId="7" borderId="0"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3" xfId="0" applyFont="1" applyFill="1" applyBorder="1" applyAlignment="1">
      <alignment vertical="center"/>
    </xf>
    <xf numFmtId="0" fontId="7" fillId="7" borderId="2"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center" vertical="center"/>
    </xf>
    <xf numFmtId="0" fontId="7" fillId="7" borderId="5" xfId="0" applyFont="1" applyFill="1" applyBorder="1" applyAlignment="1">
      <alignment horizontal="center" vertical="center"/>
    </xf>
    <xf numFmtId="0" fontId="7" fillId="0" borderId="11" xfId="0" applyFont="1" applyFill="1" applyBorder="1" applyAlignment="1">
      <alignment vertical="center"/>
    </xf>
    <xf numFmtId="0" fontId="7" fillId="2" borderId="42" xfId="0" applyFont="1" applyFill="1" applyBorder="1" applyAlignment="1">
      <alignment horizontal="center" vertical="center"/>
    </xf>
    <xf numFmtId="0" fontId="5" fillId="0" borderId="6" xfId="0" applyFont="1" applyFill="1" applyBorder="1" applyAlignment="1">
      <alignment vertical="center"/>
    </xf>
    <xf numFmtId="0" fontId="6" fillId="0" borderId="6" xfId="0" applyFont="1" applyFill="1" applyBorder="1" applyAlignment="1">
      <alignment vertical="center"/>
    </xf>
    <xf numFmtId="0" fontId="5" fillId="0" borderId="0" xfId="0" applyFont="1" applyFill="1" applyAlignment="1">
      <alignment horizontal="right" vertical="center"/>
    </xf>
    <xf numFmtId="0" fontId="69" fillId="0" borderId="0" xfId="0" applyFont="1" applyFill="1" applyBorder="1" applyAlignment="1">
      <alignment horizontal="center" vertical="center"/>
    </xf>
    <xf numFmtId="0" fontId="70" fillId="0" borderId="0" xfId="0" applyFont="1" applyFill="1" applyBorder="1" applyAlignment="1">
      <alignment horizontal="center" vertical="center"/>
    </xf>
    <xf numFmtId="0" fontId="70" fillId="0" borderId="0" xfId="0" applyFont="1" applyFill="1" applyBorder="1" applyAlignment="1">
      <alignment vertical="center"/>
    </xf>
    <xf numFmtId="0" fontId="70" fillId="0" borderId="0" xfId="0" applyFont="1" applyFill="1" applyBorder="1" applyAlignment="1">
      <alignment horizontal="left" vertical="center"/>
    </xf>
    <xf numFmtId="49" fontId="70" fillId="0" borderId="0" xfId="0" applyNumberFormat="1" applyFont="1" applyFill="1" applyBorder="1" applyAlignment="1">
      <alignment horizontal="center" vertical="center"/>
    </xf>
    <xf numFmtId="0" fontId="69" fillId="0" borderId="0" xfId="0" applyFont="1" applyFill="1" applyBorder="1" applyAlignment="1">
      <alignment vertical="center"/>
    </xf>
    <xf numFmtId="0" fontId="70" fillId="0" borderId="0" xfId="0" applyFont="1" applyFill="1" applyBorder="1" applyAlignment="1">
      <alignment horizontal="left" vertical="center" shrinkToFit="1"/>
    </xf>
    <xf numFmtId="0" fontId="69" fillId="0" borderId="0" xfId="0" applyFont="1" applyFill="1" applyAlignment="1">
      <alignment vertical="center"/>
    </xf>
    <xf numFmtId="0" fontId="70" fillId="0" borderId="0"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176" fontId="8" fillId="0" borderId="0" xfId="0" applyNumberFormat="1" applyFont="1" applyFill="1" applyBorder="1" applyAlignment="1">
      <alignment horizontal="right" vertical="center"/>
    </xf>
    <xf numFmtId="0" fontId="5" fillId="0" borderId="3" xfId="0" applyFont="1" applyFill="1" applyBorder="1" applyAlignment="1">
      <alignment vertical="center"/>
    </xf>
    <xf numFmtId="0" fontId="5" fillId="0" borderId="2" xfId="0" applyFont="1" applyFill="1" applyBorder="1" applyAlignment="1">
      <alignment vertical="center"/>
    </xf>
    <xf numFmtId="0" fontId="7" fillId="0" borderId="5" xfId="0" applyFont="1" applyFill="1" applyBorder="1" applyAlignment="1">
      <alignment vertical="center"/>
    </xf>
    <xf numFmtId="0" fontId="7" fillId="0" borderId="4" xfId="0" applyFont="1" applyFill="1" applyBorder="1" applyAlignment="1">
      <alignment vertical="center"/>
    </xf>
    <xf numFmtId="0" fontId="7" fillId="0" borderId="1" xfId="0" applyFont="1" applyFill="1" applyBorder="1" applyAlignment="1">
      <alignment vertical="center"/>
    </xf>
    <xf numFmtId="176" fontId="7" fillId="0" borderId="0" xfId="0" applyNumberFormat="1" applyFont="1" applyFill="1" applyBorder="1" applyAlignment="1">
      <alignment horizontal="right" vertical="center"/>
    </xf>
    <xf numFmtId="0" fontId="15" fillId="0" borderId="0" xfId="0" applyFont="1" applyFill="1" applyBorder="1" applyAlignment="1">
      <alignment vertical="center"/>
    </xf>
    <xf numFmtId="0" fontId="60" fillId="0" borderId="0" xfId="0" applyFont="1" applyFill="1" applyBorder="1" applyAlignment="1">
      <alignment horizontal="center" vertical="center"/>
    </xf>
    <xf numFmtId="0" fontId="0" fillId="0" borderId="0" xfId="0" applyFont="1" applyFill="1" applyAlignment="1">
      <alignment vertical="top" wrapText="1"/>
    </xf>
    <xf numFmtId="0" fontId="60" fillId="0" borderId="0" xfId="0" applyFont="1" applyFill="1" applyAlignment="1">
      <alignment vertical="center"/>
    </xf>
    <xf numFmtId="0" fontId="71" fillId="0" borderId="0" xfId="0" applyFont="1" applyBorder="1" applyAlignment="1">
      <alignment vertical="center"/>
    </xf>
    <xf numFmtId="0" fontId="13" fillId="0" borderId="0" xfId="0" applyFont="1" applyFill="1" applyAlignment="1">
      <alignment vertical="center"/>
    </xf>
    <xf numFmtId="0" fontId="63" fillId="0" borderId="0" xfId="0" applyFont="1" applyFill="1" applyBorder="1" applyAlignment="1">
      <alignment horizontal="center" vertical="center"/>
    </xf>
    <xf numFmtId="0" fontId="60" fillId="0" borderId="0" xfId="0" applyFont="1" applyBorder="1" applyAlignment="1">
      <alignment vertical="center"/>
    </xf>
    <xf numFmtId="0" fontId="76" fillId="0" borderId="0" xfId="0" applyFont="1" applyFill="1" applyAlignment="1">
      <alignment vertical="center"/>
    </xf>
    <xf numFmtId="0" fontId="71" fillId="0" borderId="0" xfId="0" applyFont="1" applyFill="1" applyAlignment="1">
      <alignment vertical="center"/>
    </xf>
    <xf numFmtId="0" fontId="72" fillId="0" borderId="0" xfId="0" applyFont="1" applyFill="1" applyAlignment="1">
      <alignment vertical="center"/>
    </xf>
    <xf numFmtId="0" fontId="81" fillId="0" borderId="0" xfId="0" applyFont="1" applyFill="1" applyAlignment="1">
      <alignment vertical="center"/>
    </xf>
    <xf numFmtId="0" fontId="82" fillId="0" borderId="0" xfId="0" applyFont="1" applyFill="1" applyAlignment="1">
      <alignment vertical="center"/>
    </xf>
    <xf numFmtId="0" fontId="7" fillId="0" borderId="8"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8"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0"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9" xfId="0" applyFont="1" applyFill="1" applyBorder="1" applyAlignment="1">
      <alignment vertical="top" wrapText="1"/>
    </xf>
    <xf numFmtId="0" fontId="7" fillId="0" borderId="6" xfId="0" applyFont="1" applyFill="1" applyBorder="1" applyAlignment="1">
      <alignment vertical="top" wrapText="1"/>
    </xf>
    <xf numFmtId="0" fontId="7" fillId="0" borderId="0" xfId="0" applyFont="1" applyAlignment="1">
      <alignment vertical="center"/>
    </xf>
    <xf numFmtId="0" fontId="77" fillId="0" borderId="0" xfId="0" applyFont="1" applyAlignment="1">
      <alignment vertical="center"/>
    </xf>
    <xf numFmtId="0" fontId="78" fillId="0" borderId="0" xfId="0" applyFont="1" applyAlignment="1">
      <alignment vertical="center"/>
    </xf>
    <xf numFmtId="0" fontId="70" fillId="0" borderId="0" xfId="0" applyFont="1" applyAlignment="1">
      <alignment vertical="center"/>
    </xf>
    <xf numFmtId="0" fontId="7" fillId="0" borderId="1" xfId="0" applyFont="1" applyBorder="1" applyAlignment="1">
      <alignment horizontal="left" vertical="center"/>
    </xf>
    <xf numFmtId="0" fontId="7" fillId="0" borderId="5" xfId="0" applyFont="1" applyBorder="1" applyAlignment="1">
      <alignment horizontal="left" vertical="center"/>
    </xf>
    <xf numFmtId="0" fontId="7" fillId="0" borderId="10" xfId="0" applyFont="1" applyBorder="1" applyAlignment="1">
      <alignment horizontal="left" vertical="center"/>
    </xf>
    <xf numFmtId="0" fontId="7" fillId="0" borderId="3" xfId="0" applyFont="1" applyBorder="1" applyAlignment="1">
      <alignment horizontal="left" vertical="center"/>
    </xf>
    <xf numFmtId="0" fontId="7" fillId="11" borderId="12" xfId="0" applyFont="1" applyFill="1" applyBorder="1" applyAlignment="1">
      <alignment vertical="center"/>
    </xf>
    <xf numFmtId="0" fontId="7" fillId="13" borderId="12" xfId="0" applyFont="1" applyFill="1" applyBorder="1" applyAlignment="1">
      <alignment vertical="center"/>
    </xf>
    <xf numFmtId="0" fontId="7" fillId="13" borderId="43" xfId="0" applyFont="1" applyFill="1" applyBorder="1" applyAlignment="1">
      <alignment horizontal="center" vertical="center"/>
    </xf>
    <xf numFmtId="0" fontId="7" fillId="3" borderId="1" xfId="0" applyFont="1" applyFill="1" applyBorder="1" applyAlignment="1">
      <alignment horizontal="right" vertical="center"/>
    </xf>
    <xf numFmtId="0" fontId="7" fillId="3" borderId="4" xfId="0" applyFont="1" applyFill="1" applyBorder="1" applyAlignment="1">
      <alignment horizontal="right" vertical="center"/>
    </xf>
    <xf numFmtId="0" fontId="7" fillId="3" borderId="5" xfId="0" applyFont="1" applyFill="1" applyBorder="1" applyAlignment="1">
      <alignment horizontal="right" vertical="center"/>
    </xf>
    <xf numFmtId="0" fontId="7" fillId="0" borderId="4" xfId="0" applyFont="1" applyBorder="1" applyAlignment="1">
      <alignment horizontal="right" vertical="center"/>
    </xf>
    <xf numFmtId="0" fontId="7" fillId="3" borderId="8" xfId="0" applyFont="1" applyFill="1" applyBorder="1" applyAlignment="1">
      <alignment horizontal="right" vertical="center"/>
    </xf>
    <xf numFmtId="0" fontId="7" fillId="3" borderId="0" xfId="0" applyFont="1" applyFill="1" applyAlignment="1">
      <alignment horizontal="right" vertical="center"/>
    </xf>
    <xf numFmtId="0" fontId="7" fillId="3" borderId="11" xfId="0" applyFont="1" applyFill="1" applyBorder="1" applyAlignment="1">
      <alignment horizontal="right" vertical="center"/>
    </xf>
    <xf numFmtId="0" fontId="7" fillId="3" borderId="6" xfId="0" applyFont="1" applyFill="1" applyBorder="1" applyAlignment="1">
      <alignment horizontal="right" vertical="center"/>
    </xf>
    <xf numFmtId="0" fontId="7" fillId="3" borderId="7" xfId="0" applyFont="1" applyFill="1" applyBorder="1" applyAlignment="1">
      <alignment horizontal="right" vertical="center"/>
    </xf>
    <xf numFmtId="0" fontId="7" fillId="0" borderId="6" xfId="0" applyFont="1" applyBorder="1" applyAlignment="1">
      <alignment horizontal="right" vertical="center"/>
    </xf>
    <xf numFmtId="0" fontId="7" fillId="0" borderId="8" xfId="0" applyFont="1" applyBorder="1" applyAlignment="1">
      <alignment horizontal="right" vertical="center" shrinkToFit="1"/>
    </xf>
    <xf numFmtId="0" fontId="7" fillId="0" borderId="0" xfId="0" applyFont="1" applyAlignment="1">
      <alignment horizontal="right" vertical="center" shrinkToFit="1"/>
    </xf>
    <xf numFmtId="0" fontId="7" fillId="0" borderId="11" xfId="0" applyFont="1" applyBorder="1" applyAlignment="1">
      <alignment horizontal="right" vertical="center" shrinkToFit="1"/>
    </xf>
    <xf numFmtId="0" fontId="7" fillId="0" borderId="9" xfId="0" applyFont="1" applyBorder="1" applyAlignment="1">
      <alignment horizontal="right" vertical="center" shrinkToFit="1"/>
    </xf>
    <xf numFmtId="0" fontId="7" fillId="0" borderId="6" xfId="0" applyFont="1" applyBorder="1" applyAlignment="1">
      <alignment horizontal="right" vertical="center" shrinkToFit="1"/>
    </xf>
    <xf numFmtId="0" fontId="7" fillId="0" borderId="7" xfId="0" applyFont="1" applyBorder="1" applyAlignment="1">
      <alignment horizontal="right" vertical="center" shrinkToFit="1"/>
    </xf>
    <xf numFmtId="0" fontId="7" fillId="0" borderId="1" xfId="0" applyFont="1" applyBorder="1" applyAlignment="1">
      <alignment horizontal="right" vertical="center" shrinkToFit="1"/>
    </xf>
    <xf numFmtId="0" fontId="7" fillId="0" borderId="116" xfId="0" applyFont="1" applyBorder="1" applyAlignment="1">
      <alignment vertical="center"/>
    </xf>
    <xf numFmtId="0" fontId="7" fillId="0" borderId="46" xfId="0" applyFont="1" applyBorder="1" applyAlignment="1">
      <alignment vertical="center"/>
    </xf>
    <xf numFmtId="0" fontId="7" fillId="13" borderId="12"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vertical="center"/>
    </xf>
    <xf numFmtId="0" fontId="7" fillId="0" borderId="5" xfId="0" applyFont="1" applyBorder="1" applyAlignment="1">
      <alignment horizontal="right" vertical="center" shrinkToFit="1"/>
    </xf>
    <xf numFmtId="0" fontId="73" fillId="14" borderId="117" xfId="0" applyFont="1" applyFill="1" applyBorder="1" applyAlignment="1">
      <alignment horizontal="centerContinuous" vertical="center" wrapText="1"/>
    </xf>
    <xf numFmtId="0" fontId="73" fillId="14" borderId="118" xfId="0" applyFont="1" applyFill="1" applyBorder="1" applyAlignment="1">
      <alignment horizontal="centerContinuous" vertical="center" wrapText="1"/>
    </xf>
    <xf numFmtId="0" fontId="73" fillId="14" borderId="120" xfId="0" applyFont="1" applyFill="1" applyBorder="1" applyAlignment="1">
      <alignment horizontal="centerContinuous" vertical="center" wrapText="1"/>
    </xf>
    <xf numFmtId="0" fontId="0" fillId="0" borderId="0" xfId="0" applyAlignment="1">
      <alignment vertical="center" wrapText="1"/>
    </xf>
    <xf numFmtId="0" fontId="36" fillId="10" borderId="8" xfId="0" applyFont="1" applyFill="1" applyBorder="1" applyAlignment="1">
      <alignment horizontal="center" vertical="center" wrapText="1"/>
    </xf>
    <xf numFmtId="0" fontId="76" fillId="0" borderId="0" xfId="0" applyFont="1" applyAlignment="1">
      <alignment vertical="center"/>
    </xf>
    <xf numFmtId="0" fontId="6" fillId="0" borderId="0" xfId="0" applyFont="1" applyAlignment="1">
      <alignment vertical="center"/>
    </xf>
    <xf numFmtId="0" fontId="1" fillId="0" borderId="0" xfId="0" applyFont="1" applyAlignment="1">
      <alignment vertical="center"/>
    </xf>
    <xf numFmtId="0" fontId="23" fillId="0" borderId="0" xfId="0" applyFont="1" applyAlignment="1">
      <alignment vertical="center"/>
    </xf>
    <xf numFmtId="0" fontId="25" fillId="0" borderId="0" xfId="0" applyFont="1" applyAlignment="1">
      <alignment vertical="center"/>
    </xf>
    <xf numFmtId="0" fontId="83" fillId="0" borderId="0" xfId="0" applyFont="1" applyAlignment="1">
      <alignment vertical="center"/>
    </xf>
    <xf numFmtId="0" fontId="67" fillId="0" borderId="0" xfId="0" applyFont="1" applyAlignment="1">
      <alignment vertical="center"/>
    </xf>
    <xf numFmtId="0" fontId="31" fillId="0" borderId="0" xfId="0" applyFont="1" applyAlignment="1">
      <alignment vertical="center"/>
    </xf>
    <xf numFmtId="0" fontId="24" fillId="0" borderId="0" xfId="0" applyFont="1" applyAlignment="1">
      <alignment vertical="center"/>
    </xf>
    <xf numFmtId="0" fontId="17" fillId="0" borderId="0" xfId="0" applyFont="1" applyAlignment="1">
      <alignment vertical="center"/>
    </xf>
    <xf numFmtId="0" fontId="15" fillId="0" borderId="0" xfId="0" applyFont="1" applyAlignment="1">
      <alignment vertical="center"/>
    </xf>
    <xf numFmtId="0" fontId="91" fillId="0" borderId="0" xfId="0" applyFont="1" applyAlignment="1">
      <alignment vertical="center"/>
    </xf>
    <xf numFmtId="0" fontId="92" fillId="0" borderId="0" xfId="0" applyFont="1" applyAlignment="1">
      <alignment vertical="center"/>
    </xf>
    <xf numFmtId="0" fontId="7" fillId="6" borderId="10" xfId="5" applyFont="1" applyFill="1" applyBorder="1" applyAlignment="1">
      <alignment horizontal="centerContinuous" vertical="center"/>
    </xf>
    <xf numFmtId="0" fontId="7" fillId="6" borderId="2" xfId="5" applyFont="1" applyFill="1" applyBorder="1" applyAlignment="1">
      <alignment horizontal="centerContinuous" vertical="center"/>
    </xf>
    <xf numFmtId="0" fontId="7" fillId="6" borderId="3" xfId="5" applyFont="1" applyFill="1" applyBorder="1" applyAlignment="1">
      <alignment horizontal="centerContinuous" vertical="center"/>
    </xf>
    <xf numFmtId="0" fontId="94" fillId="0" borderId="0" xfId="0" applyFont="1" applyAlignment="1">
      <alignment vertical="center"/>
    </xf>
    <xf numFmtId="0" fontId="94" fillId="0" borderId="0" xfId="0" applyFont="1"/>
    <xf numFmtId="0" fontId="94" fillId="0" borderId="2" xfId="0" applyFont="1" applyBorder="1" applyAlignment="1">
      <alignment horizontal="center" vertical="center" shrinkToFit="1"/>
    </xf>
    <xf numFmtId="0" fontId="94" fillId="0" borderId="145" xfId="0" applyFont="1" applyBorder="1" applyAlignment="1">
      <alignment horizontal="center" vertical="center" shrinkToFit="1"/>
    </xf>
    <xf numFmtId="0" fontId="94" fillId="0" borderId="151" xfId="0" applyFont="1" applyBorder="1" applyAlignment="1">
      <alignment horizontal="center" vertical="center" shrinkToFit="1"/>
    </xf>
    <xf numFmtId="0" fontId="94" fillId="0" borderId="154" xfId="0" applyFont="1" applyBorder="1" applyAlignment="1">
      <alignment horizontal="center" vertical="center" shrinkToFit="1"/>
    </xf>
    <xf numFmtId="0" fontId="93" fillId="0" borderId="0" xfId="0" applyFont="1" applyAlignment="1">
      <alignment vertical="center"/>
    </xf>
    <xf numFmtId="0" fontId="95" fillId="0" borderId="0" xfId="0" applyFont="1" applyFill="1" applyAlignment="1">
      <alignment vertical="center"/>
    </xf>
    <xf numFmtId="0" fontId="90" fillId="0" borderId="0" xfId="0" applyFont="1" applyFill="1" applyAlignment="1">
      <alignment vertical="center"/>
    </xf>
    <xf numFmtId="0" fontId="89" fillId="0" borderId="0" xfId="0" applyFont="1" applyFill="1" applyAlignment="1">
      <alignment vertical="center"/>
    </xf>
    <xf numFmtId="0" fontId="7" fillId="0" borderId="0" xfId="0" applyFont="1" applyAlignment="1">
      <alignment horizontal="center" vertical="center"/>
    </xf>
    <xf numFmtId="0" fontId="6" fillId="0" borderId="0" xfId="0" applyFont="1" applyFill="1" applyAlignment="1">
      <alignment vertical="center"/>
    </xf>
    <xf numFmtId="0" fontId="3" fillId="0" borderId="0" xfId="0" applyFont="1" applyAlignment="1">
      <alignment vertical="center"/>
    </xf>
    <xf numFmtId="0" fontId="0" fillId="0" borderId="0" xfId="0" applyAlignment="1">
      <alignment vertical="center"/>
    </xf>
    <xf numFmtId="0" fontId="6" fillId="0" borderId="0" xfId="0" applyFont="1" applyAlignment="1">
      <alignment vertical="center" shrinkToFit="1"/>
    </xf>
    <xf numFmtId="0" fontId="87" fillId="0" borderId="0" xfId="0" applyFont="1" applyAlignment="1">
      <alignment vertical="center"/>
    </xf>
    <xf numFmtId="0" fontId="96" fillId="0" borderId="0" xfId="0" applyFont="1" applyAlignment="1">
      <alignment vertical="center"/>
    </xf>
    <xf numFmtId="0" fontId="97" fillId="0" borderId="0" xfId="0" applyFont="1" applyAlignment="1">
      <alignment vertical="center"/>
    </xf>
    <xf numFmtId="0" fontId="98" fillId="0" borderId="0" xfId="0" applyFont="1" applyAlignment="1">
      <alignment vertical="center"/>
    </xf>
    <xf numFmtId="0" fontId="7" fillId="0" borderId="4" xfId="0" applyFont="1" applyBorder="1" applyAlignment="1">
      <alignment horizontal="left" vertical="center"/>
    </xf>
    <xf numFmtId="0" fontId="7" fillId="0" borderId="2" xfId="0" applyFont="1" applyBorder="1" applyAlignment="1">
      <alignment horizontal="left" vertical="center"/>
    </xf>
    <xf numFmtId="0" fontId="7" fillId="16" borderId="12" xfId="0" applyFont="1" applyFill="1" applyBorder="1" applyAlignment="1">
      <alignment vertical="center"/>
    </xf>
    <xf numFmtId="0" fontId="7" fillId="17" borderId="12" xfId="0" applyFont="1" applyFill="1" applyBorder="1" applyAlignment="1">
      <alignment vertical="center"/>
    </xf>
    <xf numFmtId="0" fontId="7" fillId="17" borderId="43" xfId="0" applyFont="1" applyFill="1" applyBorder="1" applyAlignment="1">
      <alignment horizontal="center" vertical="center"/>
    </xf>
    <xf numFmtId="0" fontId="7" fillId="18" borderId="1" xfId="0" applyFont="1" applyFill="1" applyBorder="1" applyAlignment="1">
      <alignment horizontal="right" vertical="center"/>
    </xf>
    <xf numFmtId="0" fontId="7" fillId="18" borderId="4" xfId="0" applyFont="1" applyFill="1" applyBorder="1" applyAlignment="1">
      <alignment horizontal="right" vertical="center"/>
    </xf>
    <xf numFmtId="0" fontId="7" fillId="18" borderId="5" xfId="0" applyFont="1" applyFill="1" applyBorder="1" applyAlignment="1">
      <alignment horizontal="right" vertical="center"/>
    </xf>
    <xf numFmtId="0" fontId="7" fillId="18" borderId="8" xfId="0" applyFont="1" applyFill="1" applyBorder="1" applyAlignment="1">
      <alignment horizontal="right" vertical="center"/>
    </xf>
    <xf numFmtId="0" fontId="7" fillId="18" borderId="0" xfId="0" applyFont="1" applyFill="1" applyAlignment="1">
      <alignment horizontal="right" vertical="center"/>
    </xf>
    <xf numFmtId="0" fontId="7" fillId="19" borderId="11" xfId="0" applyFont="1" applyFill="1" applyBorder="1" applyAlignment="1">
      <alignment horizontal="right" vertical="center"/>
    </xf>
    <xf numFmtId="0" fontId="7" fillId="19" borderId="0" xfId="0" applyFont="1" applyFill="1" applyAlignment="1">
      <alignment horizontal="right" vertical="center"/>
    </xf>
    <xf numFmtId="0" fontId="7" fillId="19" borderId="8" xfId="0" applyFont="1" applyFill="1" applyBorder="1" applyAlignment="1">
      <alignment horizontal="right" vertical="center"/>
    </xf>
    <xf numFmtId="0" fontId="7" fillId="18" borderId="11" xfId="0" applyFont="1" applyFill="1" applyBorder="1" applyAlignment="1">
      <alignment horizontal="right" vertical="center"/>
    </xf>
    <xf numFmtId="0" fontId="7" fillId="18" borderId="9" xfId="0" applyFont="1" applyFill="1" applyBorder="1" applyAlignment="1">
      <alignment horizontal="right" vertical="center"/>
    </xf>
    <xf numFmtId="0" fontId="7" fillId="18" borderId="6" xfId="0" applyFont="1" applyFill="1" applyBorder="1" applyAlignment="1">
      <alignment horizontal="right" vertical="center"/>
    </xf>
    <xf numFmtId="0" fontId="7" fillId="18" borderId="7" xfId="0" applyFont="1" applyFill="1" applyBorder="1" applyAlignment="1">
      <alignment horizontal="right" vertical="center"/>
    </xf>
    <xf numFmtId="0" fontId="7" fillId="17" borderId="12" xfId="0" applyFont="1" applyFill="1" applyBorder="1" applyAlignment="1">
      <alignment horizontal="center" vertical="center"/>
    </xf>
    <xf numFmtId="0" fontId="84" fillId="0" borderId="0" xfId="0" applyFont="1" applyAlignment="1">
      <alignment vertical="center"/>
    </xf>
    <xf numFmtId="0" fontId="7" fillId="0" borderId="0" xfId="0" applyFont="1" applyAlignment="1">
      <alignment horizontal="left" vertical="center"/>
    </xf>
    <xf numFmtId="0" fontId="0" fillId="0" borderId="0" xfId="0" applyFont="1" applyAlignment="1">
      <alignment vertical="center"/>
    </xf>
    <xf numFmtId="0" fontId="7" fillId="6" borderId="10" xfId="0" applyFont="1" applyFill="1" applyBorder="1" applyAlignment="1">
      <alignment horizontal="centerContinuous" vertical="center"/>
    </xf>
    <xf numFmtId="0" fontId="7" fillId="6" borderId="2" xfId="0" applyFont="1" applyFill="1" applyBorder="1" applyAlignment="1">
      <alignment horizontal="centerContinuous" vertical="center"/>
    </xf>
    <xf numFmtId="0" fontId="7" fillId="6" borderId="3" xfId="0" applyFont="1" applyFill="1" applyBorder="1" applyAlignment="1">
      <alignment horizontal="centerContinuous"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centerContinuous" vertical="center"/>
    </xf>
    <xf numFmtId="0" fontId="7" fillId="0" borderId="0" xfId="0" applyFont="1" applyAlignment="1">
      <alignment horizontal="left" vertical="top" wrapText="1"/>
    </xf>
    <xf numFmtId="0" fontId="7"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vertical="center" shrinkToFi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8" fillId="0" borderId="0" xfId="0" quotePrefix="1" applyFont="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6" fillId="0" borderId="0" xfId="0" quotePrefix="1" applyFont="1" applyAlignment="1">
      <alignment horizontal="center" vertical="center"/>
    </xf>
    <xf numFmtId="0" fontId="6" fillId="0" borderId="0" xfId="0" applyFont="1" applyAlignment="1">
      <alignment horizontal="center" vertical="center" wrapText="1"/>
    </xf>
    <xf numFmtId="0" fontId="36" fillId="10" borderId="0" xfId="0" applyFont="1" applyFill="1" applyAlignment="1">
      <alignment horizontal="center" vertical="center" wrapText="1"/>
    </xf>
    <xf numFmtId="0" fontId="5" fillId="0" borderId="0" xfId="0" applyFont="1" applyAlignment="1">
      <alignment vertical="center" wrapText="1"/>
    </xf>
    <xf numFmtId="0" fontId="7" fillId="0" borderId="11" xfId="0" applyFont="1" applyBorder="1" applyAlignment="1">
      <alignment horizontal="center" vertical="center" wrapText="1"/>
    </xf>
    <xf numFmtId="4" fontId="7" fillId="10" borderId="0" xfId="0" applyNumberFormat="1" applyFont="1" applyFill="1" applyAlignment="1">
      <alignment horizontal="right" vertical="center" wrapText="1"/>
    </xf>
    <xf numFmtId="0" fontId="7" fillId="10" borderId="0" xfId="0" applyFont="1" applyFill="1" applyAlignment="1">
      <alignment horizontal="center" vertical="center" wrapText="1"/>
    </xf>
    <xf numFmtId="0" fontId="7" fillId="0" borderId="23"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0" xfId="0" quotePrefix="1" applyFont="1" applyAlignment="1">
      <alignment vertical="center"/>
    </xf>
    <xf numFmtId="0" fontId="7" fillId="0" borderId="0" xfId="0" quotePrefix="1" applyFont="1" applyAlignment="1">
      <alignment horizontal="center" vertical="center"/>
    </xf>
    <xf numFmtId="0" fontId="7" fillId="0" borderId="69" xfId="0" quotePrefix="1" applyFont="1" applyBorder="1" applyAlignment="1">
      <alignment horizontal="center" vertical="center"/>
    </xf>
    <xf numFmtId="0" fontId="85" fillId="0" borderId="0" xfId="0" quotePrefix="1" applyFont="1" applyAlignment="1">
      <alignment horizontal="center" vertical="center"/>
    </xf>
    <xf numFmtId="0" fontId="6" fillId="0" borderId="0" xfId="0" applyFont="1" applyAlignment="1">
      <alignment vertical="center" wrapText="1"/>
    </xf>
    <xf numFmtId="0" fontId="6" fillId="0" borderId="0" xfId="0" applyFont="1" applyAlignment="1">
      <alignment horizontal="right" vertical="top" wrapText="1"/>
    </xf>
    <xf numFmtId="0" fontId="6" fillId="0" borderId="0" xfId="0" applyFont="1" applyAlignment="1">
      <alignment vertical="top" wrapText="1"/>
    </xf>
    <xf numFmtId="4" fontId="8" fillId="10" borderId="8" xfId="0" applyNumberFormat="1" applyFont="1" applyFill="1" applyBorder="1" applyAlignment="1">
      <alignment horizontal="right" vertical="center" wrapText="1"/>
    </xf>
    <xf numFmtId="0" fontId="5" fillId="0" borderId="0" xfId="0" applyFont="1" applyAlignment="1">
      <alignment horizontal="center" vertical="center"/>
    </xf>
    <xf numFmtId="0" fontId="5" fillId="0" borderId="0" xfId="0" applyFont="1" applyAlignment="1">
      <alignment vertical="center" shrinkToFit="1"/>
    </xf>
    <xf numFmtId="0" fontId="6" fillId="0" borderId="0" xfId="0" applyFont="1" applyAlignment="1">
      <alignment horizontal="center" vertical="center"/>
    </xf>
    <xf numFmtId="0" fontId="60" fillId="0" borderId="0" xfId="0" applyFont="1" applyAlignment="1">
      <alignment vertical="center"/>
    </xf>
    <xf numFmtId="0" fontId="102" fillId="0" borderId="0" xfId="0" applyFont="1" applyAlignment="1">
      <alignment vertical="center"/>
    </xf>
    <xf numFmtId="0" fontId="101" fillId="0" borderId="0" xfId="0" applyFont="1" applyFill="1" applyAlignment="1">
      <alignment vertical="center"/>
    </xf>
    <xf numFmtId="0" fontId="7" fillId="3" borderId="9" xfId="0" applyFont="1" applyFill="1" applyBorder="1" applyAlignment="1">
      <alignment horizontal="right" vertical="center"/>
    </xf>
    <xf numFmtId="0" fontId="7" fillId="0" borderId="0" xfId="0" applyFont="1" applyAlignment="1">
      <alignment horizontal="right" vertical="center"/>
    </xf>
    <xf numFmtId="0" fontId="7" fillId="0" borderId="6" xfId="0" applyFont="1" applyBorder="1" applyAlignment="1">
      <alignment vertical="center"/>
    </xf>
    <xf numFmtId="0" fontId="7" fillId="0" borderId="0" xfId="0" applyFont="1" applyAlignment="1">
      <alignment horizontal="right" vertical="center"/>
    </xf>
    <xf numFmtId="0" fontId="6" fillId="0" borderId="0" xfId="0" applyFont="1" applyAlignment="1">
      <alignment horizontal="left" vertical="center"/>
    </xf>
    <xf numFmtId="0" fontId="6" fillId="0" borderId="0" xfId="0" applyFont="1" applyFill="1" applyAlignment="1">
      <alignment horizontal="center" vertical="center"/>
    </xf>
    <xf numFmtId="38" fontId="7" fillId="0" borderId="10" xfId="2" applyFont="1" applyFill="1" applyBorder="1" applyAlignment="1">
      <alignment horizontal="right" vertical="center"/>
    </xf>
    <xf numFmtId="38" fontId="7" fillId="0" borderId="2" xfId="2" applyFont="1" applyFill="1" applyBorder="1" applyAlignment="1">
      <alignment horizontal="right" vertical="center"/>
    </xf>
    <xf numFmtId="0" fontId="7" fillId="2" borderId="12"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2" xfId="0" applyFont="1" applyFill="1" applyBorder="1" applyAlignment="1">
      <alignment horizontal="center" vertical="center"/>
    </xf>
    <xf numFmtId="38" fontId="7" fillId="0" borderId="0" xfId="2"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94" fillId="15" borderId="151" xfId="0" applyFont="1" applyFill="1" applyBorder="1" applyAlignment="1">
      <alignment horizontal="center" vertical="center" shrinkToFit="1"/>
    </xf>
    <xf numFmtId="0" fontId="94" fillId="15" borderId="2" xfId="0" applyFont="1" applyFill="1" applyBorder="1" applyAlignment="1">
      <alignment horizontal="center" vertical="center" shrinkToFit="1"/>
    </xf>
    <xf numFmtId="0" fontId="105" fillId="0" borderId="0" xfId="0" applyFont="1" applyFill="1" applyBorder="1" applyAlignment="1">
      <alignment horizontal="left" vertical="center" wrapText="1"/>
    </xf>
    <xf numFmtId="0" fontId="104" fillId="0" borderId="0" xfId="0" applyFont="1" applyFill="1" applyBorder="1" applyAlignment="1">
      <alignment horizontal="left" vertical="center" wrapText="1"/>
    </xf>
    <xf numFmtId="0" fontId="0" fillId="0" borderId="0" xfId="0"/>
    <xf numFmtId="0" fontId="7" fillId="0" borderId="0" xfId="0" applyFont="1" applyAlignment="1">
      <alignment horizontal="right" vertical="center"/>
    </xf>
    <xf numFmtId="0" fontId="7" fillId="0" borderId="0" xfId="0" applyFont="1" applyAlignment="1">
      <alignment horizontal="center" vertical="center" wrapText="1"/>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0" fontId="7" fillId="0" borderId="2" xfId="0" applyNumberFormat="1" applyFont="1" applyBorder="1" applyAlignment="1">
      <alignment horizontal="center" vertical="center"/>
    </xf>
    <xf numFmtId="0" fontId="7" fillId="0" borderId="10" xfId="0" applyFont="1" applyBorder="1" applyAlignment="1">
      <alignment vertical="center"/>
    </xf>
    <xf numFmtId="0" fontId="7" fillId="0" borderId="2" xfId="0" applyFont="1" applyBorder="1" applyAlignment="1">
      <alignment vertical="center"/>
    </xf>
    <xf numFmtId="0" fontId="7" fillId="0" borderId="9" xfId="0" applyFont="1" applyBorder="1" applyAlignment="1">
      <alignment vertical="center"/>
    </xf>
    <xf numFmtId="0" fontId="7" fillId="0" borderId="6" xfId="0" applyFont="1" applyBorder="1" applyAlignment="1">
      <alignment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2" xfId="0" applyFont="1" applyBorder="1" applyAlignment="1">
      <alignment horizontal="center" vertical="center"/>
    </xf>
    <xf numFmtId="0" fontId="7" fillId="3" borderId="1" xfId="0" applyFont="1" applyFill="1" applyBorder="1" applyAlignment="1">
      <alignment horizontal="left" vertical="center"/>
    </xf>
    <xf numFmtId="0" fontId="7" fillId="3" borderId="4" xfId="0" applyFont="1" applyFill="1" applyBorder="1" applyAlignment="1">
      <alignment horizontal="left" vertical="center"/>
    </xf>
    <xf numFmtId="0" fontId="8" fillId="0" borderId="0" xfId="0" applyFont="1" applyFill="1" applyAlignment="1">
      <alignment horizontal="left" vertical="center"/>
    </xf>
    <xf numFmtId="0" fontId="1" fillId="0" borderId="0" xfId="0" applyFont="1" applyFill="1" applyAlignment="1">
      <alignment vertical="center"/>
    </xf>
    <xf numFmtId="38" fontId="7" fillId="0" borderId="3" xfId="2" applyFont="1" applyFill="1" applyBorder="1" applyAlignment="1">
      <alignment horizontal="center" vertical="center"/>
    </xf>
    <xf numFmtId="0" fontId="6" fillId="0" borderId="0" xfId="0" applyFont="1" applyAlignment="1">
      <alignment horizontal="right" vertical="center"/>
    </xf>
    <xf numFmtId="0" fontId="3" fillId="0" borderId="0" xfId="0" applyFont="1" applyAlignment="1">
      <alignment horizontal="left" vertical="center"/>
    </xf>
    <xf numFmtId="0" fontId="29" fillId="0" borderId="0" xfId="0" applyFont="1" applyAlignment="1">
      <alignment vertical="center"/>
    </xf>
    <xf numFmtId="0" fontId="30" fillId="0" borderId="0" xfId="0" applyFont="1" applyAlignment="1">
      <alignmen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7" fillId="0" borderId="10"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7" fillId="0" borderId="11" xfId="0" applyFont="1" applyBorder="1" applyAlignment="1">
      <alignment horizontal="center" vertical="center"/>
    </xf>
    <xf numFmtId="0" fontId="7" fillId="0" borderId="0" xfId="0" applyFont="1" applyAlignment="1">
      <alignment horizontal="right" vertical="center" wrapText="1"/>
    </xf>
    <xf numFmtId="0" fontId="7" fillId="0" borderId="4" xfId="0" applyFont="1" applyBorder="1" applyAlignment="1">
      <alignment horizontal="right" vertical="center" wrapText="1"/>
    </xf>
    <xf numFmtId="49" fontId="6" fillId="0" borderId="0" xfId="0" applyNumberFormat="1" applyFont="1" applyAlignment="1">
      <alignment horizontal="right" vertical="center"/>
    </xf>
    <xf numFmtId="0" fontId="6" fillId="0" borderId="0" xfId="0" applyFont="1" applyAlignment="1">
      <alignment horizontal="centerContinuous" vertical="center"/>
    </xf>
    <xf numFmtId="20" fontId="6" fillId="0" borderId="0" xfId="0" applyNumberFormat="1" applyFont="1" applyAlignment="1">
      <alignment horizontal="center" vertical="center"/>
    </xf>
    <xf numFmtId="0" fontId="7" fillId="0" borderId="0" xfId="0" applyFont="1" applyAlignment="1">
      <alignment horizontal="centerContinuous" vertical="center"/>
    </xf>
    <xf numFmtId="20" fontId="7" fillId="0" borderId="0" xfId="0" applyNumberFormat="1" applyFont="1" applyAlignment="1">
      <alignment horizontal="center" vertical="center"/>
    </xf>
    <xf numFmtId="0" fontId="36" fillId="0" borderId="0" xfId="0" applyFont="1" applyAlignment="1">
      <alignment horizontal="center" vertical="center" wrapText="1"/>
    </xf>
    <xf numFmtId="0" fontId="7" fillId="0" borderId="2" xfId="0" applyFont="1" applyBorder="1" applyAlignment="1">
      <alignment horizontal="right" vertical="center"/>
    </xf>
    <xf numFmtId="0" fontId="8" fillId="0" borderId="4" xfId="0" applyFont="1" applyBorder="1" applyAlignment="1">
      <alignment horizontal="left" vertical="center"/>
    </xf>
    <xf numFmtId="0" fontId="36" fillId="0" borderId="0" xfId="0" applyFont="1" applyAlignment="1">
      <alignment horizontal="center" vertical="center" shrinkToFit="1"/>
    </xf>
    <xf numFmtId="0" fontId="42" fillId="0" borderId="0" xfId="0" applyFont="1" applyAlignment="1">
      <alignment vertical="center"/>
    </xf>
    <xf numFmtId="0" fontId="28" fillId="0" borderId="0" xfId="0" applyFont="1" applyAlignment="1">
      <alignment vertical="center"/>
    </xf>
    <xf numFmtId="0" fontId="41" fillId="0" borderId="0" xfId="0" applyFont="1" applyAlignment="1">
      <alignment vertical="center"/>
    </xf>
    <xf numFmtId="0" fontId="32" fillId="0" borderId="0" xfId="0" applyFont="1" applyAlignment="1">
      <alignment vertical="center"/>
    </xf>
    <xf numFmtId="0" fontId="36" fillId="0" borderId="0" xfId="0" applyFont="1" applyAlignment="1">
      <alignment horizontal="centerContinuous" vertical="center"/>
    </xf>
    <xf numFmtId="0" fontId="33" fillId="0" borderId="0" xfId="0" applyFont="1" applyAlignment="1">
      <alignment vertical="center"/>
    </xf>
    <xf numFmtId="0" fontId="34" fillId="0" borderId="0" xfId="0" applyFont="1" applyAlignment="1">
      <alignment vertical="center"/>
    </xf>
    <xf numFmtId="0" fontId="7" fillId="0" borderId="19" xfId="0" applyFont="1" applyBorder="1" applyAlignment="1">
      <alignment horizontal="center" vertical="center"/>
    </xf>
    <xf numFmtId="0" fontId="7" fillId="0" borderId="24" xfId="0" applyFont="1" applyBorder="1" applyAlignment="1">
      <alignment horizontal="center" vertical="center"/>
    </xf>
    <xf numFmtId="0" fontId="7" fillId="0" borderId="27" xfId="0" applyFont="1" applyBorder="1" applyAlignment="1">
      <alignment horizontal="centerContinuous" vertical="center"/>
    </xf>
    <xf numFmtId="0" fontId="7" fillId="0" borderId="28" xfId="0" applyFont="1" applyBorder="1" applyAlignment="1">
      <alignment horizontal="centerContinuous" vertical="center"/>
    </xf>
    <xf numFmtId="0" fontId="7" fillId="0" borderId="19" xfId="0" applyFont="1" applyBorder="1" applyAlignment="1">
      <alignment horizontal="centerContinuous" vertical="center"/>
    </xf>
    <xf numFmtId="0" fontId="7" fillId="0" borderId="29" xfId="0" applyFont="1" applyBorder="1" applyAlignment="1">
      <alignment horizontal="center" vertical="center"/>
    </xf>
    <xf numFmtId="0" fontId="7" fillId="0" borderId="8" xfId="0" applyFont="1" applyBorder="1" applyAlignment="1">
      <alignment vertical="center"/>
    </xf>
    <xf numFmtId="0" fontId="7" fillId="0" borderId="2" xfId="0" applyFont="1" applyBorder="1" applyAlignment="1">
      <alignment vertical="center" shrinkToFit="1"/>
    </xf>
    <xf numFmtId="0" fontId="7" fillId="0" borderId="20" xfId="0" applyFont="1" applyBorder="1" applyAlignment="1">
      <alignment horizontal="center" vertical="center"/>
    </xf>
    <xf numFmtId="0" fontId="7" fillId="4" borderId="0" xfId="0" applyFont="1" applyFill="1" applyAlignment="1">
      <alignment horizontal="center" vertical="center"/>
    </xf>
    <xf numFmtId="0" fontId="7" fillId="0" borderId="9" xfId="0" applyFont="1" applyBorder="1" applyAlignment="1">
      <alignment horizontal="centerContinuous" vertical="center"/>
    </xf>
    <xf numFmtId="0" fontId="7" fillId="0" borderId="33" xfId="0" applyFont="1" applyBorder="1" applyAlignment="1">
      <alignment vertical="center"/>
    </xf>
    <xf numFmtId="0" fontId="7" fillId="0" borderId="34" xfId="0" applyFont="1" applyBorder="1" applyAlignment="1">
      <alignment horizontal="center" vertical="center"/>
    </xf>
    <xf numFmtId="0" fontId="17" fillId="0" borderId="8" xfId="0" applyFont="1" applyBorder="1" applyAlignment="1">
      <alignment horizontal="centerContinuous" vertical="center"/>
    </xf>
    <xf numFmtId="0" fontId="17" fillId="0" borderId="0" xfId="0" applyFont="1" applyAlignment="1">
      <alignment horizontal="left" vertical="center"/>
    </xf>
    <xf numFmtId="0" fontId="17" fillId="0" borderId="11" xfId="0" applyFont="1" applyBorder="1" applyAlignment="1">
      <alignment horizontal="center" vertical="center"/>
    </xf>
    <xf numFmtId="0" fontId="7" fillId="0" borderId="35" xfId="0" applyFont="1" applyBorder="1" applyAlignment="1">
      <alignment horizontal="center" vertical="center"/>
    </xf>
    <xf numFmtId="0" fontId="17" fillId="0" borderId="10" xfId="0" applyFont="1" applyBorder="1" applyAlignment="1">
      <alignment horizontal="centerContinuous" vertical="center"/>
    </xf>
    <xf numFmtId="0" fontId="17" fillId="0" borderId="2" xfId="0" applyFont="1" applyBorder="1" applyAlignment="1">
      <alignment horizontal="left" vertical="center"/>
    </xf>
    <xf numFmtId="0" fontId="17" fillId="0" borderId="3" xfId="0" applyFont="1" applyBorder="1" applyAlignment="1">
      <alignment horizontal="center" vertical="center"/>
    </xf>
    <xf numFmtId="0" fontId="17" fillId="0" borderId="21" xfId="0" applyFont="1" applyBorder="1" applyAlignment="1">
      <alignment horizontal="centerContinuous" vertical="center"/>
    </xf>
    <xf numFmtId="0" fontId="17" fillId="0" borderId="22" xfId="0" applyFont="1" applyBorder="1" applyAlignment="1">
      <alignment horizontal="left" vertical="center"/>
    </xf>
    <xf numFmtId="0" fontId="17" fillId="0" borderId="23" xfId="0" applyFont="1" applyBorder="1" applyAlignment="1">
      <alignment horizontal="center" vertical="center"/>
    </xf>
    <xf numFmtId="0" fontId="8" fillId="0" borderId="30" xfId="0" applyFont="1" applyBorder="1" applyAlignment="1">
      <alignment horizontal="left" vertical="center"/>
    </xf>
    <xf numFmtId="0" fontId="8" fillId="0" borderId="0" xfId="0" applyFont="1" applyAlignment="1">
      <alignment horizontal="left" vertical="center" wrapText="1"/>
    </xf>
    <xf numFmtId="0" fontId="8" fillId="0" borderId="31" xfId="0" applyFont="1" applyBorder="1" applyAlignment="1">
      <alignment horizontal="left" vertical="center" wrapText="1"/>
    </xf>
    <xf numFmtId="0" fontId="17" fillId="0" borderId="25" xfId="0" applyFont="1" applyBorder="1" applyAlignment="1">
      <alignment horizontal="centerContinuous" vertical="center"/>
    </xf>
    <xf numFmtId="0" fontId="17" fillId="0" borderId="26" xfId="0" applyFont="1" applyBorder="1" applyAlignment="1">
      <alignment horizontal="left" vertical="center"/>
    </xf>
    <xf numFmtId="0" fontId="17" fillId="0" borderId="24" xfId="0" applyFont="1" applyBorder="1" applyAlignment="1">
      <alignment horizontal="center" vertical="center"/>
    </xf>
    <xf numFmtId="0" fontId="8" fillId="0" borderId="0" xfId="0" applyFont="1" applyAlignment="1">
      <alignment horizontal="center" vertical="center" textRotation="255"/>
    </xf>
    <xf numFmtId="0" fontId="18" fillId="0" borderId="0" xfId="0" applyFont="1" applyAlignment="1">
      <alignment vertical="center"/>
    </xf>
    <xf numFmtId="0" fontId="19" fillId="0" borderId="0" xfId="0" applyFont="1" applyAlignment="1">
      <alignment vertical="center"/>
    </xf>
    <xf numFmtId="0" fontId="36" fillId="0" borderId="0" xfId="0" applyFont="1" applyAlignment="1">
      <alignment horizontal="center" vertical="center"/>
    </xf>
    <xf numFmtId="0" fontId="7" fillId="3" borderId="0" xfId="0" applyFont="1" applyFill="1" applyAlignment="1">
      <alignment horizontal="center" vertical="center"/>
    </xf>
    <xf numFmtId="0" fontId="45" fillId="0" borderId="0" xfId="0" applyFont="1" applyAlignment="1">
      <alignment horizontal="center" vertical="center"/>
    </xf>
    <xf numFmtId="0" fontId="7" fillId="0" borderId="0" xfId="0" applyFont="1" applyAlignment="1">
      <alignment horizontal="center" vertical="center" shrinkToFit="1"/>
    </xf>
    <xf numFmtId="0" fontId="21" fillId="0" borderId="0" xfId="0" applyFont="1" applyAlignment="1">
      <alignment vertical="center"/>
    </xf>
    <xf numFmtId="0" fontId="26" fillId="0" borderId="0" xfId="0" applyFont="1" applyAlignment="1">
      <alignment vertical="center"/>
    </xf>
    <xf numFmtId="0" fontId="20" fillId="0" borderId="0" xfId="0" applyFont="1" applyAlignment="1">
      <alignment vertical="center"/>
    </xf>
    <xf numFmtId="0" fontId="38" fillId="0" borderId="0" xfId="0" applyFont="1" applyAlignment="1">
      <alignment horizontal="centerContinuous" vertical="center"/>
    </xf>
    <xf numFmtId="0" fontId="38" fillId="0" borderId="0" xfId="0" applyFont="1" applyAlignment="1">
      <alignment horizontal="center" vertical="center"/>
    </xf>
    <xf numFmtId="184" fontId="7" fillId="0" borderId="0" xfId="0" applyNumberFormat="1" applyFont="1" applyAlignment="1">
      <alignment horizontal="right" vertical="center"/>
    </xf>
    <xf numFmtId="0" fontId="36" fillId="0" borderId="0" xfId="0" applyFont="1" applyAlignment="1">
      <alignment horizontal="centerContinuous" vertical="center" shrinkToFit="1"/>
    </xf>
    <xf numFmtId="0" fontId="36" fillId="0" borderId="8" xfId="0" applyFont="1" applyBorder="1" applyAlignment="1">
      <alignment horizontal="center" vertical="center"/>
    </xf>
    <xf numFmtId="0" fontId="36" fillId="0" borderId="0" xfId="0" applyFont="1" applyAlignment="1">
      <alignment vertical="center" wrapText="1"/>
    </xf>
    <xf numFmtId="184" fontId="7" fillId="0" borderId="8" xfId="0" applyNumberFormat="1" applyFont="1" applyBorder="1" applyAlignment="1">
      <alignment vertical="center"/>
    </xf>
    <xf numFmtId="184" fontId="7" fillId="0" borderId="0" xfId="0" applyNumberFormat="1" applyFont="1" applyAlignment="1">
      <alignment vertical="center"/>
    </xf>
    <xf numFmtId="0" fontId="7" fillId="0" borderId="12" xfId="0" applyFont="1" applyBorder="1" applyAlignment="1">
      <alignment vertical="center"/>
    </xf>
    <xf numFmtId="0" fontId="7" fillId="0" borderId="0" xfId="0" applyFont="1" applyAlignment="1">
      <alignment horizontal="left" vertical="center" shrinkToFit="1"/>
    </xf>
    <xf numFmtId="0" fontId="27" fillId="0" borderId="0" xfId="0" applyFont="1" applyAlignment="1">
      <alignment vertical="center"/>
    </xf>
    <xf numFmtId="0" fontId="22" fillId="0" borderId="0" xfId="0" applyFont="1" applyAlignment="1">
      <alignment vertical="center"/>
    </xf>
    <xf numFmtId="0" fontId="36" fillId="0" borderId="0" xfId="0" applyFont="1" applyAlignment="1">
      <alignment horizontal="right" vertical="center"/>
    </xf>
    <xf numFmtId="0" fontId="6" fillId="0" borderId="0" xfId="5" applyFont="1" applyAlignment="1">
      <alignment vertical="center"/>
    </xf>
    <xf numFmtId="0" fontId="52" fillId="0" borderId="0" xfId="5" applyFont="1" applyAlignment="1">
      <alignment vertical="center"/>
    </xf>
    <xf numFmtId="0" fontId="47" fillId="0" borderId="0" xfId="5" applyFont="1" applyAlignment="1">
      <alignment vertical="center"/>
    </xf>
    <xf numFmtId="0" fontId="55" fillId="0" borderId="0" xfId="5" applyFont="1" applyAlignment="1">
      <alignment vertical="center"/>
    </xf>
    <xf numFmtId="0" fontId="48" fillId="0" borderId="0" xfId="5" applyFont="1" applyAlignment="1">
      <alignment vertical="center"/>
    </xf>
    <xf numFmtId="0" fontId="51" fillId="0" borderId="0" xfId="5" applyFont="1" applyAlignment="1">
      <alignment vertical="center"/>
    </xf>
    <xf numFmtId="0" fontId="53" fillId="0" borderId="0" xfId="5" applyFont="1" applyAlignment="1">
      <alignment vertical="center"/>
    </xf>
    <xf numFmtId="0" fontId="48" fillId="0" borderId="1" xfId="5" applyFont="1" applyBorder="1" applyAlignment="1">
      <alignment horizontal="left" vertical="center"/>
    </xf>
    <xf numFmtId="0" fontId="48" fillId="0" borderId="4" xfId="5" applyFont="1" applyBorder="1" applyAlignment="1">
      <alignment horizontal="left" vertical="center"/>
    </xf>
    <xf numFmtId="0" fontId="48" fillId="0" borderId="5" xfId="5" applyFont="1" applyBorder="1" applyAlignment="1">
      <alignment horizontal="left" vertical="center"/>
    </xf>
    <xf numFmtId="0" fontId="48" fillId="0" borderId="5" xfId="5" applyFont="1" applyBorder="1" applyAlignment="1">
      <alignment horizontal="center" vertical="center"/>
    </xf>
    <xf numFmtId="0" fontId="48" fillId="0" borderId="10" xfId="5" applyFont="1" applyBorder="1" applyAlignment="1">
      <alignment horizontal="left" vertical="center"/>
    </xf>
    <xf numFmtId="0" fontId="48" fillId="0" borderId="2" xfId="5" applyFont="1" applyBorder="1" applyAlignment="1">
      <alignment horizontal="left" vertical="center"/>
    </xf>
    <xf numFmtId="0" fontId="48" fillId="0" borderId="3" xfId="5" applyFont="1" applyBorder="1" applyAlignment="1">
      <alignment horizontal="left" vertical="center"/>
    </xf>
    <xf numFmtId="0" fontId="48" fillId="0" borderId="3" xfId="5" applyFont="1" applyBorder="1" applyAlignment="1">
      <alignment horizontal="center" vertical="center"/>
    </xf>
    <xf numFmtId="0" fontId="46" fillId="0" borderId="2" xfId="5" applyBorder="1"/>
    <xf numFmtId="0" fontId="46" fillId="0" borderId="3" xfId="5" applyBorder="1"/>
    <xf numFmtId="0" fontId="48" fillId="0" borderId="10" xfId="5" applyFont="1" applyBorder="1" applyAlignment="1">
      <alignment vertical="center"/>
    </xf>
    <xf numFmtId="0" fontId="48" fillId="0" borderId="2" xfId="5" applyFont="1" applyBorder="1" applyAlignment="1">
      <alignment vertical="center"/>
    </xf>
    <xf numFmtId="0" fontId="48" fillId="0" borderId="2" xfId="5" applyFont="1" applyBorder="1" applyAlignment="1">
      <alignment horizontal="right" vertical="center"/>
    </xf>
    <xf numFmtId="0" fontId="48" fillId="0" borderId="3" xfId="5" applyFont="1" applyBorder="1" applyAlignment="1">
      <alignment horizontal="right" vertical="center"/>
    </xf>
    <xf numFmtId="0" fontId="48" fillId="0" borderId="12" xfId="5" applyFont="1" applyBorder="1" applyAlignment="1">
      <alignment horizontal="right" vertical="center"/>
    </xf>
    <xf numFmtId="0" fontId="48" fillId="0" borderId="4" xfId="5" applyFont="1" applyBorder="1" applyAlignment="1">
      <alignment horizontal="center" vertical="center"/>
    </xf>
    <xf numFmtId="0" fontId="48" fillId="0" borderId="5" xfId="5" applyFont="1" applyBorder="1" applyAlignment="1">
      <alignment horizontal="right" vertical="center"/>
    </xf>
    <xf numFmtId="0" fontId="48" fillId="0" borderId="9" xfId="5" applyFont="1" applyBorder="1" applyAlignment="1">
      <alignment horizontal="left" vertical="center"/>
    </xf>
    <xf numFmtId="0" fontId="48" fillId="0" borderId="6" xfId="5" applyFont="1" applyBorder="1" applyAlignment="1">
      <alignment horizontal="left" vertical="center"/>
    </xf>
    <xf numFmtId="0" fontId="48" fillId="0" borderId="7" xfId="5" applyFont="1" applyBorder="1" applyAlignment="1">
      <alignment horizontal="right" vertical="center"/>
    </xf>
    <xf numFmtId="0" fontId="48" fillId="0" borderId="7" xfId="5" applyFont="1" applyBorder="1" applyAlignment="1">
      <alignment horizontal="center" vertical="center"/>
    </xf>
    <xf numFmtId="0" fontId="48" fillId="0" borderId="11" xfId="5" applyFont="1" applyBorder="1" applyAlignment="1">
      <alignment horizontal="center" vertical="center"/>
    </xf>
    <xf numFmtId="0" fontId="48" fillId="0" borderId="10" xfId="5" applyFont="1" applyBorder="1" applyAlignment="1">
      <alignment horizontal="centerContinuous" vertical="center"/>
    </xf>
    <xf numFmtId="0" fontId="48" fillId="0" borderId="2" xfId="5" applyFont="1" applyBorder="1" applyAlignment="1">
      <alignment horizontal="centerContinuous" vertical="center"/>
    </xf>
    <xf numFmtId="0" fontId="48" fillId="0" borderId="3" xfId="5" applyFont="1" applyBorder="1" applyAlignment="1">
      <alignment horizontal="centerContinuous" vertical="center"/>
    </xf>
    <xf numFmtId="0" fontId="48" fillId="0" borderId="7" xfId="5" applyFont="1" applyBorder="1" applyAlignment="1">
      <alignment horizontal="left" vertical="center"/>
    </xf>
    <xf numFmtId="0" fontId="7" fillId="0" borderId="10" xfId="5" applyFont="1" applyBorder="1" applyAlignment="1">
      <alignment horizontal="left" vertical="center"/>
    </xf>
    <xf numFmtId="0" fontId="48" fillId="0" borderId="1" xfId="5" applyFont="1" applyBorder="1" applyAlignment="1">
      <alignment horizontal="centerContinuous" vertical="center"/>
    </xf>
    <xf numFmtId="0" fontId="48" fillId="0" borderId="4" xfId="5" applyFont="1" applyBorder="1" applyAlignment="1">
      <alignment horizontal="centerContinuous" vertical="center"/>
    </xf>
    <xf numFmtId="0" fontId="48" fillId="0" borderId="5" xfId="5" applyFont="1" applyBorder="1" applyAlignment="1">
      <alignment horizontal="centerContinuous" vertical="center"/>
    </xf>
    <xf numFmtId="0" fontId="51" fillId="0" borderId="0" xfId="5" applyFont="1" applyAlignment="1">
      <alignment horizontal="left" vertical="center"/>
    </xf>
    <xf numFmtId="0" fontId="54" fillId="0" borderId="0" xfId="5" applyFont="1" applyAlignment="1">
      <alignment vertical="center"/>
    </xf>
    <xf numFmtId="0" fontId="6" fillId="0" borderId="0" xfId="5" applyFont="1" applyAlignment="1">
      <alignment horizontal="left" vertical="center"/>
    </xf>
    <xf numFmtId="0" fontId="7" fillId="0" borderId="0" xfId="5" applyFont="1" applyAlignment="1">
      <alignment vertical="center"/>
    </xf>
    <xf numFmtId="0" fontId="28" fillId="0" borderId="0" xfId="5" applyFont="1" applyAlignment="1">
      <alignment vertical="center"/>
    </xf>
    <xf numFmtId="0" fontId="29" fillId="0" borderId="0" xfId="5" applyFont="1" applyAlignment="1">
      <alignment vertical="center"/>
    </xf>
    <xf numFmtId="0" fontId="7" fillId="0" borderId="0" xfId="5" applyFont="1" applyAlignment="1">
      <alignment horizontal="right" vertical="center"/>
    </xf>
    <xf numFmtId="0" fontId="7" fillId="0" borderId="3" xfId="5" applyFont="1" applyBorder="1" applyAlignment="1">
      <alignment horizontal="center" vertical="center"/>
    </xf>
    <xf numFmtId="0" fontId="7" fillId="0" borderId="1" xfId="5" applyFont="1" applyBorder="1" applyAlignment="1">
      <alignment horizontal="center" vertical="center" textRotation="255"/>
    </xf>
    <xf numFmtId="0" fontId="7" fillId="0" borderId="9" xfId="5" applyFont="1" applyBorder="1" applyAlignment="1">
      <alignment horizontal="center" vertical="center" textRotation="255"/>
    </xf>
    <xf numFmtId="0" fontId="7" fillId="0" borderId="8" xfId="5" applyFont="1" applyBorder="1" applyAlignment="1">
      <alignment horizontal="center" vertical="center" textRotation="255"/>
    </xf>
    <xf numFmtId="0" fontId="7" fillId="0" borderId="1" xfId="5" applyFont="1" applyBorder="1" applyAlignment="1">
      <alignment vertical="center"/>
    </xf>
    <xf numFmtId="0" fontId="7" fillId="0" borderId="4" xfId="5" applyFont="1" applyBorder="1" applyAlignment="1">
      <alignment vertical="center"/>
    </xf>
    <xf numFmtId="0" fontId="7" fillId="0" borderId="5" xfId="5" applyFont="1" applyBorder="1" applyAlignment="1">
      <alignment vertical="center"/>
    </xf>
    <xf numFmtId="0" fontId="7" fillId="0" borderId="6" xfId="5" applyFont="1" applyBorder="1" applyAlignment="1">
      <alignment vertical="center"/>
    </xf>
    <xf numFmtId="0" fontId="7" fillId="0" borderId="9" xfId="5" applyFont="1" applyBorder="1" applyAlignment="1">
      <alignment vertical="center"/>
    </xf>
    <xf numFmtId="0" fontId="7" fillId="0" borderId="7" xfId="5" applyFont="1" applyBorder="1" applyAlignment="1">
      <alignment vertical="center"/>
    </xf>
    <xf numFmtId="0" fontId="28" fillId="0" borderId="0" xfId="5" applyFont="1" applyAlignment="1">
      <alignment horizontal="left" vertical="center" wrapText="1"/>
    </xf>
    <xf numFmtId="0" fontId="8" fillId="0" borderId="0" xfId="5" applyFont="1" applyAlignment="1">
      <alignment vertical="center"/>
    </xf>
    <xf numFmtId="0" fontId="8" fillId="0" borderId="0" xfId="5" applyFont="1" applyAlignment="1">
      <alignment horizontal="left" vertical="center"/>
    </xf>
    <xf numFmtId="0" fontId="8" fillId="0" borderId="0" xfId="5" applyFont="1" applyAlignment="1">
      <alignment horizontal="center" vertical="center"/>
    </xf>
    <xf numFmtId="0" fontId="8" fillId="0" borderId="0" xfId="5" applyFont="1" applyAlignment="1">
      <alignment horizontal="centerContinuous" vertical="center"/>
    </xf>
    <xf numFmtId="0" fontId="6" fillId="0" borderId="0" xfId="0" quotePrefix="1" applyFont="1" applyAlignment="1">
      <alignment horizontal="left" vertical="center"/>
    </xf>
    <xf numFmtId="0" fontId="109" fillId="0" borderId="0" xfId="0" applyFont="1" applyFill="1" applyAlignment="1">
      <alignment vertical="center"/>
    </xf>
    <xf numFmtId="0" fontId="7" fillId="0" borderId="12" xfId="0" applyFont="1" applyBorder="1" applyAlignment="1">
      <alignment horizontal="center" vertical="center"/>
    </xf>
    <xf numFmtId="0" fontId="7" fillId="0" borderId="10"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3" borderId="0" xfId="0" applyFont="1" applyFill="1" applyAlignment="1">
      <alignment horizontal="center" vertical="center"/>
    </xf>
    <xf numFmtId="0" fontId="7" fillId="0" borderId="43" xfId="0" applyFont="1" applyBorder="1" applyAlignment="1">
      <alignment horizontal="center" vertical="center"/>
    </xf>
    <xf numFmtId="0" fontId="7" fillId="0" borderId="0" xfId="0" applyFont="1" applyAlignment="1">
      <alignment horizontal="right" vertical="center"/>
    </xf>
    <xf numFmtId="0" fontId="7" fillId="0" borderId="0" xfId="0" applyFont="1" applyAlignment="1">
      <alignment horizontal="center" vertical="center" wrapText="1"/>
    </xf>
    <xf numFmtId="0" fontId="8" fillId="0" borderId="0" xfId="0" quotePrefix="1" applyFont="1" applyAlignment="1">
      <alignment horizontal="center" vertical="center"/>
    </xf>
    <xf numFmtId="0" fontId="7" fillId="0" borderId="0"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13" borderId="0" xfId="0" applyFont="1" applyFill="1" applyAlignment="1">
      <alignment horizontal="center" vertical="center"/>
    </xf>
    <xf numFmtId="0" fontId="11" fillId="0" borderId="0" xfId="0" applyFont="1" applyAlignment="1">
      <alignment horizontal="center" vertical="center"/>
    </xf>
    <xf numFmtId="0" fontId="61" fillId="0" borderId="0" xfId="0" applyFont="1" applyFill="1" applyAlignment="1">
      <alignment horizontal="center" vertical="center"/>
    </xf>
    <xf numFmtId="0" fontId="0" fillId="0" borderId="10"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2" xfId="0" applyFont="1" applyFill="1" applyBorder="1" applyAlignment="1">
      <alignment horizontal="center" vertical="center"/>
    </xf>
    <xf numFmtId="0" fontId="72" fillId="0" borderId="0" xfId="0" applyFont="1" applyFill="1" applyAlignment="1">
      <alignment horizontal="left" vertical="center" wrapText="1"/>
    </xf>
    <xf numFmtId="0" fontId="0" fillId="0" borderId="12" xfId="0" applyFont="1" applyFill="1" applyBorder="1" applyAlignment="1">
      <alignment horizontal="center" vertical="center" wrapText="1"/>
    </xf>
    <xf numFmtId="58" fontId="0" fillId="0" borderId="12" xfId="0" quotePrefix="1" applyNumberFormat="1"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3" xfId="0" applyFont="1" applyFill="1" applyBorder="1" applyAlignment="1">
      <alignment horizontal="center" vertical="center" wrapText="1"/>
    </xf>
    <xf numFmtId="58" fontId="0" fillId="0" borderId="10" xfId="0" quotePrefix="1" applyNumberFormat="1" applyFont="1" applyFill="1" applyBorder="1" applyAlignment="1">
      <alignment horizontal="center" vertical="center"/>
    </xf>
    <xf numFmtId="58" fontId="0" fillId="0" borderId="2" xfId="0" quotePrefix="1" applyNumberFormat="1" applyFont="1" applyFill="1" applyBorder="1" applyAlignment="1">
      <alignment horizontal="center" vertical="center"/>
    </xf>
    <xf numFmtId="58" fontId="0" fillId="0" borderId="3" xfId="0" quotePrefix="1" applyNumberFormat="1" applyFont="1" applyFill="1" applyBorder="1" applyAlignment="1">
      <alignment horizontal="center" vertical="center"/>
    </xf>
    <xf numFmtId="0" fontId="0" fillId="0" borderId="10" xfId="0" applyBorder="1" applyAlignment="1">
      <alignment horizontal="center" vertical="center" wrapText="1"/>
    </xf>
    <xf numFmtId="0" fontId="0" fillId="0" borderId="3" xfId="0" applyBorder="1" applyAlignment="1">
      <alignment horizontal="center" vertical="center" wrapText="1"/>
    </xf>
    <xf numFmtId="58" fontId="0" fillId="0" borderId="10" xfId="0" quotePrefix="1" applyNumberFormat="1" applyBorder="1" applyAlignment="1">
      <alignment horizontal="center" vertical="center"/>
    </xf>
    <xf numFmtId="58" fontId="0" fillId="0" borderId="2" xfId="0" quotePrefix="1" applyNumberFormat="1" applyBorder="1" applyAlignment="1">
      <alignment horizontal="center" vertical="center"/>
    </xf>
    <xf numFmtId="58" fontId="0" fillId="0" borderId="3" xfId="0" quotePrefix="1" applyNumberFormat="1" applyBorder="1" applyAlignment="1">
      <alignment horizontal="center" vertical="center"/>
    </xf>
    <xf numFmtId="0" fontId="13" fillId="0" borderId="0" xfId="0" applyFont="1" applyAlignment="1">
      <alignment horizontal="center" vertical="center"/>
    </xf>
    <xf numFmtId="0" fontId="5" fillId="2" borderId="10"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11" borderId="10" xfId="0" applyFont="1" applyFill="1" applyBorder="1" applyAlignment="1">
      <alignment horizontal="center" vertical="center"/>
    </xf>
    <xf numFmtId="0" fontId="5" fillId="11" borderId="2" xfId="0" applyFont="1" applyFill="1" applyBorder="1" applyAlignment="1">
      <alignment horizontal="center" vertical="center"/>
    </xf>
    <xf numFmtId="0" fontId="5" fillId="11" borderId="3" xfId="0" applyFont="1" applyFill="1" applyBorder="1" applyAlignment="1">
      <alignment horizontal="center" vertical="center"/>
    </xf>
    <xf numFmtId="0" fontId="6" fillId="0" borderId="0" xfId="0" applyFont="1" applyAlignment="1">
      <alignment horizontal="center" vertical="center"/>
    </xf>
    <xf numFmtId="0" fontId="16" fillId="0" borderId="0" xfId="0" applyFont="1" applyAlignment="1">
      <alignment horizontal="center" vertical="center"/>
    </xf>
    <xf numFmtId="0" fontId="6" fillId="0" borderId="0" xfId="0" applyFont="1" applyFill="1" applyAlignment="1">
      <alignment horizontal="left" vertical="center" wrapText="1"/>
    </xf>
    <xf numFmtId="0" fontId="106" fillId="0" borderId="0" xfId="0" applyFont="1" applyFill="1" applyBorder="1" applyAlignment="1">
      <alignment horizontal="left" vertical="center" wrapText="1"/>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left" vertical="top"/>
    </xf>
    <xf numFmtId="0" fontId="7" fillId="0" borderId="12" xfId="0" applyFont="1" applyBorder="1" applyAlignment="1">
      <alignment horizontal="left" vertical="top" wrapText="1"/>
    </xf>
    <xf numFmtId="0" fontId="7" fillId="0" borderId="10"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10"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28" fillId="5" borderId="0" xfId="5" applyFont="1" applyFill="1" applyAlignment="1">
      <alignment horizontal="left" vertical="center" wrapText="1"/>
    </xf>
    <xf numFmtId="0" fontId="7" fillId="0" borderId="10" xfId="5" applyFont="1" applyBorder="1" applyAlignment="1">
      <alignment horizontal="center" vertical="center"/>
    </xf>
    <xf numFmtId="0" fontId="7" fillId="0" borderId="2" xfId="5" applyFont="1" applyBorder="1" applyAlignment="1">
      <alignment horizontal="center" vertical="center"/>
    </xf>
    <xf numFmtId="0" fontId="7" fillId="0" borderId="3" xfId="5" applyFont="1" applyBorder="1" applyAlignment="1">
      <alignment horizontal="center" vertical="center"/>
    </xf>
    <xf numFmtId="0" fontId="7" fillId="0" borderId="0" xfId="5" applyFont="1" applyAlignment="1">
      <alignment horizontal="center" vertical="center"/>
    </xf>
    <xf numFmtId="0" fontId="7" fillId="0" borderId="11" xfId="5" applyFont="1" applyBorder="1" applyAlignment="1">
      <alignment horizontal="center" vertical="center"/>
    </xf>
    <xf numFmtId="0" fontId="7" fillId="0" borderId="6" xfId="5" applyFont="1" applyBorder="1" applyAlignment="1">
      <alignment horizontal="center" vertical="center"/>
    </xf>
    <xf numFmtId="0" fontId="7" fillId="0" borderId="7" xfId="5" applyFont="1" applyBorder="1" applyAlignment="1">
      <alignment horizontal="center" vertical="center"/>
    </xf>
    <xf numFmtId="38" fontId="7" fillId="0" borderId="12" xfId="3" applyFont="1" applyFill="1" applyBorder="1" applyAlignment="1">
      <alignment horizontal="center" vertical="center" textRotation="255"/>
    </xf>
    <xf numFmtId="38" fontId="7" fillId="0" borderId="12" xfId="3" applyFont="1" applyFill="1" applyBorder="1" applyAlignment="1">
      <alignment horizontal="left" vertical="center"/>
    </xf>
    <xf numFmtId="38" fontId="7" fillId="0" borderId="12" xfId="3" applyFont="1" applyFill="1" applyBorder="1" applyAlignment="1">
      <alignment horizontal="right" vertical="center"/>
    </xf>
    <xf numFmtId="38" fontId="7" fillId="0" borderId="10" xfId="3" applyFont="1" applyFill="1" applyBorder="1" applyAlignment="1">
      <alignment horizontal="right" vertical="center"/>
    </xf>
    <xf numFmtId="0" fontId="7" fillId="2" borderId="17" xfId="5" applyFont="1" applyFill="1" applyBorder="1" applyAlignment="1">
      <alignment horizontal="center" vertical="center"/>
    </xf>
    <xf numFmtId="0" fontId="7" fillId="2" borderId="0" xfId="5" applyFont="1" applyFill="1" applyAlignment="1">
      <alignment horizontal="center" vertical="center"/>
    </xf>
    <xf numFmtId="0" fontId="48" fillId="0" borderId="13" xfId="5" applyFont="1" applyBorder="1" applyAlignment="1">
      <alignment horizontal="center" vertical="center" textRotation="255"/>
    </xf>
    <xf numFmtId="0" fontId="48" fillId="0" borderId="43" xfId="5" applyFont="1" applyBorder="1" applyAlignment="1">
      <alignment horizontal="center" vertical="center" textRotation="255"/>
    </xf>
    <xf numFmtId="0" fontId="48" fillId="0" borderId="5" xfId="5" applyFont="1" applyBorder="1" applyAlignment="1">
      <alignment horizontal="center" vertical="center" textRotation="255"/>
    </xf>
    <xf numFmtId="0" fontId="48" fillId="0" borderId="11" xfId="5" applyFont="1" applyBorder="1" applyAlignment="1">
      <alignment horizontal="center" vertical="center" textRotation="255"/>
    </xf>
    <xf numFmtId="0" fontId="48" fillId="0" borderId="7" xfId="5" applyFont="1" applyBorder="1" applyAlignment="1">
      <alignment horizontal="center" vertical="center" textRotation="255"/>
    </xf>
    <xf numFmtId="0" fontId="48" fillId="0" borderId="13" xfId="5" applyFont="1" applyBorder="1" applyAlignment="1">
      <alignment horizontal="center" vertical="center" textRotation="255" shrinkToFit="1"/>
    </xf>
    <xf numFmtId="0" fontId="48" fillId="0" borderId="43" xfId="5" applyFont="1" applyBorder="1" applyAlignment="1">
      <alignment horizontal="center" vertical="center" textRotation="255" shrinkToFit="1"/>
    </xf>
    <xf numFmtId="0" fontId="48" fillId="0" borderId="14" xfId="5" applyFont="1" applyBorder="1" applyAlignment="1">
      <alignment horizontal="center" vertical="center" textRotation="255" shrinkToFit="1"/>
    </xf>
    <xf numFmtId="0" fontId="48" fillId="0" borderId="44" xfId="5" applyFont="1" applyBorder="1" applyAlignment="1">
      <alignment horizontal="center" vertical="center"/>
    </xf>
    <xf numFmtId="0" fontId="48" fillId="0" borderId="45" xfId="5" applyFont="1" applyBorder="1" applyAlignment="1">
      <alignment horizontal="center" vertical="center"/>
    </xf>
    <xf numFmtId="0" fontId="48" fillId="0" borderId="46" xfId="5" applyFont="1" applyBorder="1" applyAlignment="1">
      <alignment horizontal="center" vertical="center"/>
    </xf>
    <xf numFmtId="0" fontId="48" fillId="0" borderId="47" xfId="5" applyFont="1" applyBorder="1" applyAlignment="1">
      <alignment horizontal="center" vertical="center"/>
    </xf>
    <xf numFmtId="0" fontId="48" fillId="0" borderId="48" xfId="5" applyFont="1" applyBorder="1" applyAlignment="1">
      <alignment horizontal="center" vertical="center"/>
    </xf>
    <xf numFmtId="0" fontId="48" fillId="0" borderId="49" xfId="5" applyFont="1" applyBorder="1" applyAlignment="1">
      <alignment horizontal="center" vertical="center"/>
    </xf>
    <xf numFmtId="0" fontId="48" fillId="0" borderId="10" xfId="5" applyFont="1" applyBorder="1" applyAlignment="1">
      <alignment horizontal="center" vertical="center"/>
    </xf>
    <xf numFmtId="0" fontId="48" fillId="0" borderId="2" xfId="5" applyFont="1" applyBorder="1" applyAlignment="1">
      <alignment horizontal="center" vertical="center"/>
    </xf>
    <xf numFmtId="0" fontId="48" fillId="0" borderId="3" xfId="5" applyFont="1" applyBorder="1" applyAlignment="1">
      <alignment horizontal="center" vertical="center"/>
    </xf>
    <xf numFmtId="0" fontId="48" fillId="0" borderId="10" xfId="5" applyFont="1" applyBorder="1" applyAlignment="1">
      <alignment horizontal="right" vertical="center"/>
    </xf>
    <xf numFmtId="0" fontId="48" fillId="0" borderId="2" xfId="5" applyFont="1" applyBorder="1" applyAlignment="1">
      <alignment horizontal="right" vertical="center"/>
    </xf>
    <xf numFmtId="0" fontId="48" fillId="0" borderId="6" xfId="5" applyFont="1" applyBorder="1" applyAlignment="1">
      <alignment horizontal="center" vertical="center"/>
    </xf>
    <xf numFmtId="0" fontId="48" fillId="0" borderId="7" xfId="5" applyFont="1" applyBorder="1" applyAlignment="1">
      <alignment horizontal="center" vertical="center"/>
    </xf>
    <xf numFmtId="0" fontId="48" fillId="0" borderId="10" xfId="5" applyFont="1" applyBorder="1" applyAlignment="1">
      <alignment horizontal="left" vertical="center"/>
    </xf>
    <xf numFmtId="0" fontId="48" fillId="0" borderId="2" xfId="5" applyFont="1" applyBorder="1" applyAlignment="1">
      <alignment horizontal="left" vertical="center"/>
    </xf>
    <xf numFmtId="179" fontId="48" fillId="0" borderId="10" xfId="5" applyNumberFormat="1" applyFont="1" applyBorder="1" applyAlignment="1">
      <alignment horizontal="right" vertical="center"/>
    </xf>
    <xf numFmtId="179" fontId="48" fillId="0" borderId="2" xfId="5" applyNumberFormat="1" applyFont="1" applyBorder="1" applyAlignment="1">
      <alignment horizontal="right" vertical="center"/>
    </xf>
    <xf numFmtId="179" fontId="48" fillId="5" borderId="8" xfId="5" applyNumberFormat="1" applyFont="1" applyFill="1" applyBorder="1" applyAlignment="1">
      <alignment horizontal="right" vertical="center"/>
    </xf>
    <xf numFmtId="179" fontId="48" fillId="5" borderId="0" xfId="5" applyNumberFormat="1" applyFont="1" applyFill="1" applyAlignment="1">
      <alignment horizontal="right" vertical="center"/>
    </xf>
    <xf numFmtId="0" fontId="48" fillId="0" borderId="50" xfId="5" applyFont="1" applyBorder="1" applyAlignment="1">
      <alignment horizontal="center" vertical="center"/>
    </xf>
    <xf numFmtId="0" fontId="48" fillId="0" borderId="51" xfId="5" applyFont="1" applyBorder="1" applyAlignment="1">
      <alignment horizontal="center" vertical="center"/>
    </xf>
    <xf numFmtId="0" fontId="48" fillId="0" borderId="52" xfId="5" applyFont="1" applyBorder="1" applyAlignment="1">
      <alignment horizontal="center" vertical="center"/>
    </xf>
    <xf numFmtId="179" fontId="48" fillId="0" borderId="1" xfId="5" applyNumberFormat="1" applyFont="1" applyBorder="1" applyAlignment="1">
      <alignment horizontal="right" vertical="center"/>
    </xf>
    <xf numFmtId="179" fontId="48" fillId="0" borderId="4" xfId="5" applyNumberFormat="1" applyFont="1" applyBorder="1" applyAlignment="1">
      <alignment horizontal="right" vertical="center"/>
    </xf>
    <xf numFmtId="0" fontId="48" fillId="0" borderId="4" xfId="5" applyFont="1" applyBorder="1" applyAlignment="1">
      <alignment horizontal="center" vertical="center"/>
    </xf>
    <xf numFmtId="0" fontId="48" fillId="0" borderId="5" xfId="5" applyFont="1" applyBorder="1" applyAlignment="1">
      <alignment horizontal="center" vertical="center"/>
    </xf>
    <xf numFmtId="179" fontId="48" fillId="0" borderId="8" xfId="5" applyNumberFormat="1" applyFont="1" applyBorder="1" applyAlignment="1">
      <alignment horizontal="right" vertical="center"/>
    </xf>
    <xf numFmtId="179" fontId="48" fillId="0" borderId="0" xfId="5" applyNumberFormat="1" applyFont="1" applyAlignment="1">
      <alignment horizontal="right" vertical="center"/>
    </xf>
    <xf numFmtId="179" fontId="48" fillId="5" borderId="10" xfId="5" applyNumberFormat="1" applyFont="1" applyFill="1" applyBorder="1" applyAlignment="1">
      <alignment horizontal="right" vertical="center"/>
    </xf>
    <xf numFmtId="179" fontId="48" fillId="5" borderId="2" xfId="5" applyNumberFormat="1" applyFont="1" applyFill="1" applyBorder="1" applyAlignment="1">
      <alignment horizontal="right" vertical="center"/>
    </xf>
    <xf numFmtId="38" fontId="7" fillId="0" borderId="10" xfId="2" applyFont="1" applyFill="1" applyBorder="1" applyAlignment="1">
      <alignment horizontal="right" vertical="center"/>
    </xf>
    <xf numFmtId="38" fontId="7" fillId="0" borderId="2" xfId="2" applyFont="1" applyFill="1" applyBorder="1" applyAlignment="1">
      <alignment horizontal="right" vertical="center"/>
    </xf>
    <xf numFmtId="0" fontId="47" fillId="5" borderId="0" xfId="5" applyFont="1" applyFill="1" applyAlignment="1">
      <alignment horizontal="left" vertical="center" wrapText="1"/>
    </xf>
    <xf numFmtId="0" fontId="50" fillId="6" borderId="13" xfId="5" applyFont="1" applyFill="1" applyBorder="1" applyAlignment="1">
      <alignment horizontal="center" vertical="center" textRotation="255"/>
    </xf>
    <xf numFmtId="0" fontId="50" fillId="6" borderId="43" xfId="5" applyFont="1" applyFill="1" applyBorder="1" applyAlignment="1">
      <alignment horizontal="center" vertical="center" textRotation="255"/>
    </xf>
    <xf numFmtId="0" fontId="50" fillId="6" borderId="14" xfId="5" applyFont="1" applyFill="1" applyBorder="1" applyAlignment="1">
      <alignment horizontal="center" vertical="center" textRotation="255"/>
    </xf>
    <xf numFmtId="0" fontId="48" fillId="0" borderId="1" xfId="5" applyFont="1" applyBorder="1" applyAlignment="1">
      <alignment horizontal="left" vertical="top" wrapText="1"/>
    </xf>
    <xf numFmtId="0" fontId="48" fillId="0" borderId="4" xfId="5" applyFont="1" applyBorder="1" applyAlignment="1">
      <alignment horizontal="left" vertical="top" wrapText="1"/>
    </xf>
    <xf numFmtId="0" fontId="48" fillId="0" borderId="5" xfId="5" applyFont="1" applyBorder="1" applyAlignment="1">
      <alignment horizontal="left" vertical="top" wrapText="1"/>
    </xf>
    <xf numFmtId="0" fontId="48" fillId="0" borderId="8" xfId="5" applyFont="1" applyBorder="1" applyAlignment="1">
      <alignment horizontal="left" vertical="top" wrapText="1"/>
    </xf>
    <xf numFmtId="0" fontId="48" fillId="0" borderId="0" xfId="5" applyFont="1" applyAlignment="1">
      <alignment horizontal="left" vertical="top" wrapText="1"/>
    </xf>
    <xf numFmtId="0" fontId="48" fillId="0" borderId="11" xfId="5" applyFont="1" applyBorder="1" applyAlignment="1">
      <alignment horizontal="left" vertical="top" wrapText="1"/>
    </xf>
    <xf numFmtId="0" fontId="48" fillId="0" borderId="9" xfId="5" applyFont="1" applyBorder="1" applyAlignment="1">
      <alignment horizontal="left" vertical="top" wrapText="1"/>
    </xf>
    <xf numFmtId="0" fontId="48" fillId="0" borderId="6" xfId="5" applyFont="1" applyBorder="1" applyAlignment="1">
      <alignment horizontal="left" vertical="top" wrapText="1"/>
    </xf>
    <xf numFmtId="0" fontId="48" fillId="0" borderId="7" xfId="5" applyFont="1" applyBorder="1" applyAlignment="1">
      <alignment horizontal="left" vertical="top" wrapText="1"/>
    </xf>
    <xf numFmtId="0" fontId="48" fillId="0" borderId="1" xfId="5" applyFont="1" applyBorder="1" applyAlignment="1">
      <alignment horizontal="left" vertical="center" wrapText="1"/>
    </xf>
    <xf numFmtId="0" fontId="46" fillId="0" borderId="4" xfId="5" applyBorder="1"/>
    <xf numFmtId="0" fontId="46" fillId="0" borderId="5" xfId="5" applyBorder="1"/>
    <xf numFmtId="0" fontId="46" fillId="0" borderId="9" xfId="5" applyBorder="1"/>
    <xf numFmtId="0" fontId="46" fillId="0" borderId="6" xfId="5" applyBorder="1"/>
    <xf numFmtId="0" fontId="46" fillId="0" borderId="7" xfId="5" applyBorder="1"/>
    <xf numFmtId="0" fontId="48" fillId="0" borderId="1" xfId="5" applyFont="1" applyBorder="1" applyAlignment="1">
      <alignment horizontal="left" vertical="center"/>
    </xf>
    <xf numFmtId="0" fontId="48" fillId="0" borderId="4" xfId="5" applyFont="1" applyBorder="1" applyAlignment="1">
      <alignment horizontal="left" vertical="center"/>
    </xf>
    <xf numFmtId="0" fontId="48" fillId="0" borderId="5" xfId="5" applyFont="1" applyBorder="1" applyAlignment="1">
      <alignment horizontal="left" vertical="center"/>
    </xf>
    <xf numFmtId="0" fontId="48" fillId="0" borderId="9" xfId="5" applyFont="1" applyBorder="1" applyAlignment="1">
      <alignment horizontal="left" vertical="center"/>
    </xf>
    <xf numFmtId="0" fontId="48" fillId="0" borderId="6" xfId="5" applyFont="1" applyBorder="1" applyAlignment="1">
      <alignment horizontal="left" vertical="center"/>
    </xf>
    <xf numFmtId="0" fontId="48" fillId="0" borderId="7" xfId="5" applyFont="1" applyBorder="1" applyAlignment="1">
      <alignment horizontal="left" vertical="center"/>
    </xf>
    <xf numFmtId="0" fontId="50" fillId="6" borderId="12" xfId="5" applyFont="1" applyFill="1" applyBorder="1" applyAlignment="1">
      <alignment horizontal="center" vertical="center" textRotation="255"/>
    </xf>
    <xf numFmtId="0" fontId="48" fillId="0" borderId="12" xfId="5" applyFont="1" applyBorder="1" applyAlignment="1">
      <alignment horizontal="center" vertical="center" textRotation="255"/>
    </xf>
    <xf numFmtId="0" fontId="48" fillId="0" borderId="9" xfId="5" applyFont="1" applyBorder="1" applyAlignment="1">
      <alignment horizontal="right" vertical="center"/>
    </xf>
    <xf numFmtId="0" fontId="48" fillId="0" borderId="6" xfId="5" applyFont="1" applyBorder="1" applyAlignment="1">
      <alignment horizontal="right" vertical="center"/>
    </xf>
    <xf numFmtId="180" fontId="48" fillId="0" borderId="9" xfId="5" applyNumberFormat="1" applyFont="1" applyBorder="1" applyAlignment="1">
      <alignment horizontal="right" vertical="center"/>
    </xf>
    <xf numFmtId="180" fontId="48" fillId="0" borderId="6" xfId="5" applyNumberFormat="1" applyFont="1" applyBorder="1" applyAlignment="1">
      <alignment horizontal="right" vertical="center"/>
    </xf>
    <xf numFmtId="180" fontId="48" fillId="5" borderId="10" xfId="5" applyNumberFormat="1" applyFont="1" applyFill="1" applyBorder="1" applyAlignment="1">
      <alignment horizontal="right" vertical="center"/>
    </xf>
    <xf numFmtId="180" fontId="48" fillId="5" borderId="2" xfId="5" applyNumberFormat="1" applyFont="1" applyFill="1" applyBorder="1" applyAlignment="1">
      <alignment horizontal="right"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48" fillId="2" borderId="10" xfId="5" applyFont="1" applyFill="1" applyBorder="1" applyAlignment="1">
      <alignment horizontal="center" vertical="center"/>
    </xf>
    <xf numFmtId="0" fontId="48" fillId="2" borderId="2" xfId="5" applyFont="1" applyFill="1" applyBorder="1" applyAlignment="1">
      <alignment horizontal="center" vertical="center"/>
    </xf>
    <xf numFmtId="0" fontId="7" fillId="0" borderId="12" xfId="0" applyFont="1" applyBorder="1" applyAlignment="1">
      <alignment horizontal="center" vertical="center"/>
    </xf>
    <xf numFmtId="0" fontId="36" fillId="6" borderId="13" xfId="0" applyFont="1" applyFill="1" applyBorder="1" applyAlignment="1">
      <alignment horizontal="center" vertical="center" textRotation="255" wrapText="1"/>
    </xf>
    <xf numFmtId="0" fontId="36" fillId="6" borderId="43" xfId="0" applyFont="1" applyFill="1" applyBorder="1" applyAlignment="1">
      <alignment horizontal="center" vertical="center" textRotation="255" wrapText="1"/>
    </xf>
    <xf numFmtId="0" fontId="36" fillId="6" borderId="1" xfId="0" applyFont="1" applyFill="1" applyBorder="1" applyAlignment="1">
      <alignment horizontal="center" vertical="center" wrapText="1"/>
    </xf>
    <xf numFmtId="0" fontId="36" fillId="6" borderId="4" xfId="0" applyFont="1" applyFill="1" applyBorder="1" applyAlignment="1">
      <alignment horizontal="center" vertical="center" wrapText="1"/>
    </xf>
    <xf numFmtId="0" fontId="36" fillId="6" borderId="5" xfId="0" applyFont="1" applyFill="1" applyBorder="1" applyAlignment="1">
      <alignment horizontal="center" vertical="center" wrapText="1"/>
    </xf>
    <xf numFmtId="0" fontId="36" fillId="6" borderId="8" xfId="0" applyFont="1" applyFill="1" applyBorder="1" applyAlignment="1">
      <alignment horizontal="center" vertical="center" wrapText="1"/>
    </xf>
    <xf numFmtId="0" fontId="36" fillId="6" borderId="0" xfId="0" applyFont="1" applyFill="1" applyAlignment="1">
      <alignment horizontal="center" vertical="center" wrapText="1"/>
    </xf>
    <xf numFmtId="0" fontId="36" fillId="6" borderId="11" xfId="0" applyFont="1" applyFill="1" applyBorder="1" applyAlignment="1">
      <alignment horizontal="center" vertical="center" wrapText="1"/>
    </xf>
    <xf numFmtId="0" fontId="36" fillId="6" borderId="9" xfId="0" applyFont="1" applyFill="1" applyBorder="1" applyAlignment="1">
      <alignment horizontal="center" vertical="center" wrapText="1"/>
    </xf>
    <xf numFmtId="0" fontId="36" fillId="6" borderId="6" xfId="0" applyFont="1" applyFill="1" applyBorder="1" applyAlignment="1">
      <alignment horizontal="center" vertical="center" wrapText="1"/>
    </xf>
    <xf numFmtId="0" fontId="36" fillId="6" borderId="7" xfId="0" applyFont="1" applyFill="1" applyBorder="1" applyAlignment="1">
      <alignment horizontal="center" vertical="center" wrapText="1"/>
    </xf>
    <xf numFmtId="0" fontId="36" fillId="6" borderId="10" xfId="0" applyFont="1" applyFill="1" applyBorder="1" applyAlignment="1">
      <alignment horizontal="center" vertical="center" textRotation="255" wrapText="1"/>
    </xf>
    <xf numFmtId="0" fontId="37" fillId="6" borderId="3" xfId="0" applyFont="1" applyFill="1" applyBorder="1" applyAlignment="1">
      <alignment horizontal="center" vertical="center" wrapText="1"/>
    </xf>
    <xf numFmtId="0" fontId="36" fillId="6" borderId="12" xfId="0" applyFont="1" applyFill="1" applyBorder="1" applyAlignment="1">
      <alignment horizontal="right" vertical="center"/>
    </xf>
    <xf numFmtId="0" fontId="7" fillId="0" borderId="81"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9"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186" fontId="7" fillId="0" borderId="1" xfId="0" applyNumberFormat="1" applyFont="1" applyBorder="1" applyAlignment="1">
      <alignment horizontal="right" vertical="center"/>
    </xf>
    <xf numFmtId="186" fontId="1" fillId="0" borderId="5" xfId="0" applyNumberFormat="1" applyFont="1" applyBorder="1" applyAlignment="1">
      <alignment horizontal="right" vertical="center"/>
    </xf>
    <xf numFmtId="186" fontId="7" fillId="0" borderId="9" xfId="0" applyNumberFormat="1" applyFont="1" applyBorder="1" applyAlignment="1">
      <alignment horizontal="right" vertical="center"/>
    </xf>
    <xf numFmtId="186" fontId="1" fillId="0" borderId="7" xfId="0" applyNumberFormat="1" applyFont="1" applyBorder="1" applyAlignment="1">
      <alignment horizontal="right" vertical="center"/>
    </xf>
    <xf numFmtId="38" fontId="7" fillId="0" borderId="1" xfId="2" applyFont="1" applyFill="1" applyBorder="1" applyAlignment="1">
      <alignment horizontal="right" vertical="center"/>
    </xf>
    <xf numFmtId="38" fontId="7" fillId="0" borderId="4" xfId="2" applyFont="1" applyFill="1" applyBorder="1" applyAlignment="1">
      <alignment horizontal="right" vertical="center"/>
    </xf>
    <xf numFmtId="38" fontId="7" fillId="0" borderId="9" xfId="2" applyFont="1" applyFill="1" applyBorder="1" applyAlignment="1">
      <alignment horizontal="right" vertical="center"/>
    </xf>
    <xf numFmtId="38" fontId="7" fillId="0" borderId="6" xfId="2" applyFont="1" applyFill="1" applyBorder="1" applyAlignment="1">
      <alignment horizontal="right" vertical="center"/>
    </xf>
    <xf numFmtId="38" fontId="7" fillId="0" borderId="5" xfId="2" applyFont="1" applyFill="1" applyBorder="1" applyAlignment="1">
      <alignment horizontal="center" vertical="center"/>
    </xf>
    <xf numFmtId="38" fontId="7" fillId="0" borderId="7" xfId="2" applyFont="1" applyFill="1" applyBorder="1" applyAlignment="1">
      <alignment horizontal="center" vertical="center"/>
    </xf>
    <xf numFmtId="0" fontId="7" fillId="3" borderId="13" xfId="0" applyFont="1" applyFill="1" applyBorder="1" applyAlignment="1">
      <alignment horizontal="center" vertical="center" textRotation="255" shrinkToFit="1"/>
    </xf>
    <xf numFmtId="0" fontId="7" fillId="3" borderId="14" xfId="0" applyFont="1" applyFill="1" applyBorder="1" applyAlignment="1">
      <alignment horizontal="center" vertical="center" textRotation="255" shrinkToFit="1"/>
    </xf>
    <xf numFmtId="0" fontId="7" fillId="3" borderId="1"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36" fillId="6" borderId="13" xfId="0" applyFont="1" applyFill="1" applyBorder="1" applyAlignment="1">
      <alignment horizontal="center" vertical="distributed" textRotation="255"/>
    </xf>
    <xf numFmtId="0" fontId="36" fillId="6" borderId="43" xfId="0" applyFont="1" applyFill="1" applyBorder="1" applyAlignment="1">
      <alignment horizontal="center" vertical="distributed" textRotation="255"/>
    </xf>
    <xf numFmtId="0" fontId="36" fillId="6" borderId="14" xfId="0" applyFont="1" applyFill="1" applyBorder="1" applyAlignment="1">
      <alignment horizontal="center" vertical="distributed" textRotation="255"/>
    </xf>
    <xf numFmtId="0" fontId="36" fillId="6" borderId="1" xfId="0" applyFont="1" applyFill="1" applyBorder="1" applyAlignment="1">
      <alignment horizontal="center" vertical="center"/>
    </xf>
    <xf numFmtId="0" fontId="36" fillId="6" borderId="4" xfId="0" applyFont="1" applyFill="1" applyBorder="1" applyAlignment="1">
      <alignment horizontal="center" vertical="center"/>
    </xf>
    <xf numFmtId="0" fontId="36" fillId="6" borderId="5" xfId="0" applyFont="1" applyFill="1" applyBorder="1" applyAlignment="1">
      <alignment horizontal="center" vertical="center"/>
    </xf>
    <xf numFmtId="0" fontId="36" fillId="6" borderId="8" xfId="0" applyFont="1" applyFill="1" applyBorder="1" applyAlignment="1">
      <alignment horizontal="center" vertical="center"/>
    </xf>
    <xf numFmtId="0" fontId="36" fillId="6" borderId="0" xfId="0" applyFont="1" applyFill="1" applyAlignment="1">
      <alignment horizontal="center" vertical="center"/>
    </xf>
    <xf numFmtId="0" fontId="36" fillId="6" borderId="11" xfId="0" applyFont="1" applyFill="1" applyBorder="1" applyAlignment="1">
      <alignment horizontal="center" vertical="center"/>
    </xf>
    <xf numFmtId="0" fontId="36" fillId="6" borderId="9" xfId="0" applyFont="1" applyFill="1" applyBorder="1" applyAlignment="1">
      <alignment horizontal="center" vertical="center"/>
    </xf>
    <xf numFmtId="0" fontId="36" fillId="6" borderId="6" xfId="0" applyFont="1" applyFill="1" applyBorder="1" applyAlignment="1">
      <alignment horizontal="center" vertical="center"/>
    </xf>
    <xf numFmtId="0" fontId="36" fillId="6" borderId="7" xfId="0" applyFont="1" applyFill="1" applyBorder="1" applyAlignment="1">
      <alignment horizontal="center" vertical="center"/>
    </xf>
    <xf numFmtId="0" fontId="7" fillId="3" borderId="12" xfId="0" applyFont="1" applyFill="1" applyBorder="1" applyAlignment="1">
      <alignment horizontal="center" vertical="center"/>
    </xf>
    <xf numFmtId="0" fontId="36" fillId="6" borderId="14" xfId="0" applyFont="1" applyFill="1" applyBorder="1" applyAlignment="1">
      <alignment horizontal="center" vertical="center" textRotation="255" wrapText="1"/>
    </xf>
    <xf numFmtId="0" fontId="36" fillId="6" borderId="13" xfId="0" applyFont="1" applyFill="1" applyBorder="1" applyAlignment="1">
      <alignment horizontal="center" vertical="center" textRotation="255" shrinkToFit="1"/>
    </xf>
    <xf numFmtId="0" fontId="36" fillId="6" borderId="43" xfId="0" applyFont="1" applyFill="1" applyBorder="1" applyAlignment="1">
      <alignment horizontal="center" vertical="center" textRotation="255" shrinkToFit="1"/>
    </xf>
    <xf numFmtId="0" fontId="36" fillId="6" borderId="14" xfId="0" applyFont="1" applyFill="1" applyBorder="1" applyAlignment="1">
      <alignment horizontal="center" vertical="center" textRotation="255" shrinkToFit="1"/>
    </xf>
    <xf numFmtId="0" fontId="36" fillId="6" borderId="10" xfId="0" applyFont="1" applyFill="1" applyBorder="1" applyAlignment="1">
      <alignment horizontal="center" vertical="center" wrapText="1"/>
    </xf>
    <xf numFmtId="0" fontId="36" fillId="6" borderId="2" xfId="0" applyFont="1" applyFill="1" applyBorder="1" applyAlignment="1">
      <alignment horizontal="center" vertical="center" wrapText="1"/>
    </xf>
    <xf numFmtId="0" fontId="36" fillId="6" borderId="3" xfId="0" applyFont="1" applyFill="1" applyBorder="1" applyAlignment="1">
      <alignment horizontal="center" vertical="center" wrapText="1"/>
    </xf>
    <xf numFmtId="0" fontId="7" fillId="2" borderId="12" xfId="0" applyFont="1" applyFill="1" applyBorder="1" applyAlignment="1">
      <alignment horizontal="center" vertical="center"/>
    </xf>
    <xf numFmtId="0" fontId="7" fillId="2" borderId="12" xfId="0" applyFont="1" applyFill="1" applyBorder="1" applyAlignment="1">
      <alignment horizontal="center" vertical="center" shrinkToFit="1"/>
    </xf>
    <xf numFmtId="0" fontId="7" fillId="3" borderId="13" xfId="0" applyFont="1" applyFill="1" applyBorder="1" applyAlignment="1">
      <alignment horizontal="center" vertical="center" textRotation="255"/>
    </xf>
    <xf numFmtId="0" fontId="7" fillId="3" borderId="43" xfId="0" applyFont="1" applyFill="1" applyBorder="1" applyAlignment="1">
      <alignment horizontal="center" vertical="center" textRotation="255"/>
    </xf>
    <xf numFmtId="0" fontId="7" fillId="3" borderId="14" xfId="0" applyFont="1" applyFill="1" applyBorder="1" applyAlignment="1">
      <alignment horizontal="center" vertical="center" textRotation="255"/>
    </xf>
    <xf numFmtId="0" fontId="7" fillId="2" borderId="10"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10"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3" borderId="10"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0" borderId="10" xfId="0" applyFont="1" applyBorder="1" applyAlignment="1">
      <alignment horizontal="right" vertical="center"/>
    </xf>
    <xf numFmtId="0" fontId="7" fillId="0" borderId="2" xfId="0" applyFont="1" applyBorder="1" applyAlignment="1">
      <alignment horizontal="right" vertical="center"/>
    </xf>
    <xf numFmtId="0" fontId="5" fillId="0" borderId="10"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9"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7" fillId="6" borderId="3" xfId="0" applyFont="1" applyFill="1" applyBorder="1" applyAlignment="1">
      <alignment horizontal="center"/>
    </xf>
    <xf numFmtId="0" fontId="5" fillId="0" borderId="1"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7" fillId="3" borderId="10" xfId="0" quotePrefix="1" applyFont="1" applyFill="1" applyBorder="1" applyAlignment="1">
      <alignment horizontal="right" vertical="center"/>
    </xf>
    <xf numFmtId="0" fontId="7" fillId="3" borderId="2" xfId="0" applyFont="1" applyFill="1" applyBorder="1" applyAlignment="1">
      <alignment horizontal="right" vertical="center"/>
    </xf>
    <xf numFmtId="57" fontId="7" fillId="3" borderId="10" xfId="0" applyNumberFormat="1" applyFont="1" applyFill="1" applyBorder="1" applyAlignment="1">
      <alignment horizontal="center" vertical="center"/>
    </xf>
    <xf numFmtId="57" fontId="7" fillId="3" borderId="2" xfId="0" applyNumberFormat="1" applyFont="1" applyFill="1" applyBorder="1" applyAlignment="1">
      <alignment horizontal="center" vertical="center"/>
    </xf>
    <xf numFmtId="57" fontId="7" fillId="3" borderId="3" xfId="0" applyNumberFormat="1" applyFont="1" applyFill="1" applyBorder="1" applyAlignment="1">
      <alignment horizontal="center" vertical="center"/>
    </xf>
    <xf numFmtId="0" fontId="7" fillId="0" borderId="3" xfId="0" applyFont="1" applyBorder="1" applyAlignment="1">
      <alignment horizontal="right" vertical="center"/>
    </xf>
    <xf numFmtId="0" fontId="7" fillId="2" borderId="2" xfId="0" applyFont="1" applyFill="1" applyBorder="1" applyAlignment="1">
      <alignment horizontal="center" vertical="center"/>
    </xf>
    <xf numFmtId="184" fontId="7" fillId="0" borderId="12" xfId="0" applyNumberFormat="1" applyFont="1" applyBorder="1" applyAlignment="1">
      <alignment horizontal="right" vertical="center"/>
    </xf>
    <xf numFmtId="0" fontId="7" fillId="0" borderId="80" xfId="0" applyFont="1" applyBorder="1" applyAlignment="1">
      <alignment horizontal="center" vertical="center" textRotation="255" shrinkToFit="1"/>
    </xf>
    <xf numFmtId="0" fontId="7" fillId="3" borderId="12" xfId="0" quotePrefix="1" applyFont="1" applyFill="1" applyBorder="1" applyAlignment="1">
      <alignment horizontal="center" vertical="center"/>
    </xf>
    <xf numFmtId="0" fontId="7" fillId="0" borderId="27" xfId="0" applyFont="1" applyBorder="1" applyAlignment="1">
      <alignment horizontal="right" vertical="center"/>
    </xf>
    <xf numFmtId="0" fontId="7" fillId="0" borderId="28" xfId="0" applyFont="1" applyBorder="1" applyAlignment="1">
      <alignment horizontal="right" vertical="center"/>
    </xf>
    <xf numFmtId="0" fontId="36" fillId="6" borderId="12" xfId="0" applyFont="1" applyFill="1" applyBorder="1" applyAlignment="1">
      <alignment horizontal="center" vertical="center" wrapText="1"/>
    </xf>
    <xf numFmtId="0" fontId="36" fillId="6" borderId="12" xfId="0" applyFont="1" applyFill="1" applyBorder="1" applyAlignment="1">
      <alignment horizontal="center" vertical="center"/>
    </xf>
    <xf numFmtId="0" fontId="38" fillId="6" borderId="12" xfId="0" applyFont="1" applyFill="1" applyBorder="1" applyAlignment="1">
      <alignment horizontal="center" vertical="center" wrapText="1"/>
    </xf>
    <xf numFmtId="0" fontId="38" fillId="6" borderId="12" xfId="0" applyFont="1" applyFill="1" applyBorder="1" applyAlignment="1">
      <alignment horizontal="center" vertical="center"/>
    </xf>
    <xf numFmtId="0" fontId="7" fillId="0" borderId="65" xfId="0" applyFont="1" applyBorder="1" applyAlignment="1">
      <alignment horizontal="center" vertical="center" textRotation="255"/>
    </xf>
    <xf numFmtId="0" fontId="7" fillId="0" borderId="66" xfId="0" applyFont="1" applyBorder="1" applyAlignment="1">
      <alignment horizontal="center" vertical="center" textRotation="255"/>
    </xf>
    <xf numFmtId="0" fontId="7" fillId="0" borderId="67" xfId="0" applyFont="1" applyBorder="1" applyAlignment="1">
      <alignment horizontal="center" vertical="center" textRotation="255"/>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19" xfId="0" applyFont="1" applyBorder="1" applyAlignment="1">
      <alignment horizontal="center" vertical="center"/>
    </xf>
    <xf numFmtId="184" fontId="7" fillId="3" borderId="10" xfId="0" applyNumberFormat="1" applyFont="1" applyFill="1" applyBorder="1" applyAlignment="1">
      <alignment horizontal="right" vertical="center"/>
    </xf>
    <xf numFmtId="184" fontId="7" fillId="3" borderId="3" xfId="0" applyNumberFormat="1" applyFont="1" applyFill="1" applyBorder="1" applyAlignment="1">
      <alignment horizontal="right" vertical="center"/>
    </xf>
    <xf numFmtId="0" fontId="0" fillId="0" borderId="66" xfId="0" applyBorder="1" applyAlignment="1">
      <alignment horizontal="center" vertical="center" textRotation="255"/>
    </xf>
    <xf numFmtId="0" fontId="0" fillId="0" borderId="67" xfId="0" applyBorder="1" applyAlignment="1">
      <alignment horizontal="center" vertical="center" textRotation="255"/>
    </xf>
    <xf numFmtId="0" fontId="7" fillId="0" borderId="83" xfId="0" applyFont="1" applyBorder="1" applyAlignment="1">
      <alignment horizontal="left" vertical="center" wrapText="1"/>
    </xf>
    <xf numFmtId="0" fontId="7" fillId="0" borderId="69" xfId="0" applyFont="1" applyBorder="1" applyAlignment="1">
      <alignment horizontal="left" vertical="center" wrapText="1"/>
    </xf>
    <xf numFmtId="0" fontId="7" fillId="0" borderId="84" xfId="0" applyFont="1" applyBorder="1" applyAlignment="1">
      <alignment horizontal="left" vertical="center" wrapText="1"/>
    </xf>
    <xf numFmtId="0" fontId="7" fillId="0" borderId="82" xfId="0" applyFont="1" applyBorder="1" applyAlignment="1">
      <alignment horizontal="left" vertical="center" wrapText="1"/>
    </xf>
    <xf numFmtId="0" fontId="7" fillId="0" borderId="22" xfId="0" applyFont="1" applyBorder="1" applyAlignment="1">
      <alignment horizontal="left" vertical="center" wrapText="1"/>
    </xf>
    <xf numFmtId="0" fontId="7" fillId="0" borderId="85" xfId="0" applyFont="1" applyBorder="1" applyAlignment="1">
      <alignment horizontal="left" vertical="center" wrapText="1"/>
    </xf>
    <xf numFmtId="0" fontId="0" fillId="0" borderId="71" xfId="0" applyBorder="1" applyAlignment="1">
      <alignment horizontal="center"/>
    </xf>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75" xfId="0" applyBorder="1" applyAlignment="1">
      <alignment horizontal="center"/>
    </xf>
    <xf numFmtId="0" fontId="0" fillId="0" borderId="76" xfId="0" applyBorder="1" applyAlignment="1">
      <alignment horizontal="center"/>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7" fillId="0" borderId="86" xfId="0" applyFont="1" applyBorder="1" applyAlignment="1">
      <alignment horizontal="center" vertical="center"/>
    </xf>
    <xf numFmtId="0" fontId="7" fillId="0" borderId="74" xfId="0" applyFont="1" applyBorder="1" applyAlignment="1">
      <alignment horizontal="center" vertical="center"/>
    </xf>
    <xf numFmtId="0" fontId="7" fillId="0" borderId="75" xfId="0" applyFont="1" applyBorder="1" applyAlignment="1">
      <alignment horizontal="center" vertical="center"/>
    </xf>
    <xf numFmtId="0" fontId="7" fillId="0" borderId="87"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right" vertical="center"/>
    </xf>
    <xf numFmtId="0" fontId="7" fillId="0" borderId="26" xfId="0" applyFont="1" applyBorder="1" applyAlignment="1">
      <alignment horizontal="right"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33" xfId="0" applyFont="1" applyBorder="1" applyAlignment="1">
      <alignment horizontal="left" vertical="center"/>
    </xf>
    <xf numFmtId="0" fontId="7" fillId="0" borderId="77" xfId="0" applyFont="1" applyBorder="1" applyAlignment="1">
      <alignment horizontal="center" vertical="center" shrinkToFit="1"/>
    </xf>
    <xf numFmtId="181" fontId="7" fillId="5" borderId="10" xfId="0" applyNumberFormat="1" applyFont="1" applyFill="1" applyBorder="1" applyAlignment="1">
      <alignment horizontal="center" vertical="center"/>
    </xf>
    <xf numFmtId="181" fontId="7" fillId="5" borderId="2" xfId="0" applyNumberFormat="1" applyFont="1" applyFill="1" applyBorder="1" applyAlignment="1">
      <alignment horizontal="center" vertical="center"/>
    </xf>
    <xf numFmtId="0" fontId="7" fillId="5" borderId="25" xfId="0" applyFont="1" applyFill="1" applyBorder="1" applyAlignment="1">
      <alignment horizontal="right" vertical="center"/>
    </xf>
    <xf numFmtId="0" fontId="7" fillId="5" borderId="26" xfId="0" applyFont="1" applyFill="1" applyBorder="1" applyAlignment="1">
      <alignment horizontal="right" vertical="center"/>
    </xf>
    <xf numFmtId="0" fontId="7" fillId="0" borderId="95"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38" fontId="7" fillId="5" borderId="1" xfId="0" applyNumberFormat="1" applyFont="1" applyFill="1" applyBorder="1" applyAlignment="1">
      <alignment horizontal="right" vertical="center"/>
    </xf>
    <xf numFmtId="38" fontId="7" fillId="5" borderId="4" xfId="0" applyNumberFormat="1" applyFont="1" applyFill="1" applyBorder="1" applyAlignment="1">
      <alignment horizontal="right" vertical="center"/>
    </xf>
    <xf numFmtId="0" fontId="7" fillId="0" borderId="61" xfId="0" applyFont="1" applyBorder="1" applyAlignment="1">
      <alignment horizontal="center" vertical="center" textRotation="255" shrinkToFit="1"/>
    </xf>
    <xf numFmtId="0" fontId="7" fillId="0" borderId="62" xfId="0" applyFont="1" applyBorder="1" applyAlignment="1">
      <alignment horizontal="center" vertical="center" textRotation="255" shrinkToFit="1"/>
    </xf>
    <xf numFmtId="0" fontId="7" fillId="0" borderId="63" xfId="0" applyFont="1" applyBorder="1" applyAlignment="1">
      <alignment horizontal="center" vertical="center" textRotation="255" shrinkToFit="1"/>
    </xf>
    <xf numFmtId="182" fontId="7" fillId="0" borderId="44" xfId="0" applyNumberFormat="1"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183" fontId="7" fillId="5" borderId="10" xfId="0" applyNumberFormat="1" applyFont="1" applyFill="1" applyBorder="1" applyAlignment="1">
      <alignment horizontal="right" vertical="center"/>
    </xf>
    <xf numFmtId="183" fontId="7" fillId="5" borderId="2" xfId="0" applyNumberFormat="1" applyFont="1" applyFill="1" applyBorder="1" applyAlignment="1">
      <alignment horizontal="right" vertical="center"/>
    </xf>
    <xf numFmtId="183" fontId="7" fillId="5" borderId="3" xfId="0" applyNumberFormat="1" applyFont="1" applyFill="1" applyBorder="1" applyAlignment="1">
      <alignment horizontal="right" vertical="center"/>
    </xf>
    <xf numFmtId="0" fontId="7" fillId="4" borderId="10" xfId="0" applyFont="1" applyFill="1" applyBorder="1" applyAlignment="1">
      <alignment horizontal="left" vertical="center" shrinkToFit="1"/>
    </xf>
    <xf numFmtId="0" fontId="7" fillId="4" borderId="2" xfId="0" applyFont="1" applyFill="1" applyBorder="1" applyAlignment="1">
      <alignment horizontal="left" vertical="center" shrinkToFit="1"/>
    </xf>
    <xf numFmtId="0" fontId="7" fillId="0" borderId="73" xfId="0" applyFont="1" applyBorder="1" applyAlignment="1">
      <alignment horizontal="center" vertic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7" fillId="0" borderId="93" xfId="0" applyFont="1" applyBorder="1" applyAlignment="1">
      <alignment horizontal="center" vertical="center"/>
    </xf>
    <xf numFmtId="0" fontId="7" fillId="0" borderId="76" xfId="0" applyFont="1" applyBorder="1" applyAlignment="1">
      <alignment horizontal="center" vertical="center"/>
    </xf>
    <xf numFmtId="0" fontId="7" fillId="0" borderId="101" xfId="0" applyFont="1" applyBorder="1" applyAlignment="1">
      <alignment horizontal="center" vertical="center"/>
    </xf>
    <xf numFmtId="0" fontId="7" fillId="0" borderId="88" xfId="0" applyFont="1" applyBorder="1" applyAlignment="1">
      <alignment horizontal="center" vertical="center" textRotation="255" shrinkToFit="1"/>
    </xf>
    <xf numFmtId="0" fontId="7" fillId="0" borderId="30" xfId="0" applyFont="1" applyBorder="1" applyAlignment="1">
      <alignment horizontal="center" vertical="center" textRotation="255" shrinkToFit="1"/>
    </xf>
    <xf numFmtId="0" fontId="7" fillId="0" borderId="89" xfId="0" applyFont="1" applyBorder="1" applyAlignment="1">
      <alignment horizontal="center" vertical="center" textRotation="255" shrinkToFit="1"/>
    </xf>
    <xf numFmtId="0" fontId="7" fillId="0" borderId="33" xfId="0" applyFont="1" applyBorder="1" applyAlignment="1">
      <alignment horizontal="center" vertical="center" textRotation="255" shrinkToFit="1"/>
    </xf>
    <xf numFmtId="0" fontId="7" fillId="0" borderId="0" xfId="0" applyFont="1" applyAlignment="1">
      <alignment horizontal="center" vertical="center" textRotation="255" shrinkToFit="1"/>
    </xf>
    <xf numFmtId="0" fontId="7" fillId="0" borderId="78" xfId="0" applyFont="1" applyBorder="1" applyAlignment="1">
      <alignment horizontal="center" vertical="center" textRotation="255" shrinkToFit="1"/>
    </xf>
    <xf numFmtId="0" fontId="7" fillId="0" borderId="43" xfId="0" applyFont="1" applyBorder="1" applyAlignment="1">
      <alignment horizontal="center" vertical="center" textRotation="255" shrinkToFit="1"/>
    </xf>
    <xf numFmtId="0" fontId="7" fillId="0" borderId="90" xfId="0" applyFont="1" applyBorder="1" applyAlignment="1">
      <alignment horizontal="center" vertical="center" textRotation="255" shrinkToFit="1"/>
    </xf>
    <xf numFmtId="0" fontId="7" fillId="0" borderId="0" xfId="0" applyFont="1" applyAlignment="1">
      <alignment horizontal="left" vertical="center"/>
    </xf>
    <xf numFmtId="0" fontId="7" fillId="0" borderId="78" xfId="0" applyFont="1" applyBorder="1" applyAlignment="1">
      <alignment horizontal="left" vertical="center"/>
    </xf>
    <xf numFmtId="0" fontId="7" fillId="0" borderId="78" xfId="0" applyFont="1" applyBorder="1" applyAlignment="1">
      <alignment horizontal="center" vertical="center" shrinkToFit="1"/>
    </xf>
    <xf numFmtId="0" fontId="7" fillId="0" borderId="79" xfId="0" applyFont="1" applyBorder="1" applyAlignment="1">
      <alignment horizontal="center" vertical="center" shrinkToFit="1"/>
    </xf>
    <xf numFmtId="0" fontId="7" fillId="0" borderId="82"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1" xfId="0" applyFont="1" applyBorder="1" applyAlignment="1">
      <alignment horizontal="left" vertical="center" shrinkToFit="1"/>
    </xf>
    <xf numFmtId="0" fontId="7" fillId="0" borderId="22" xfId="0" applyFont="1" applyBorder="1" applyAlignment="1">
      <alignment horizontal="left" vertical="center" shrinkToFit="1"/>
    </xf>
    <xf numFmtId="0" fontId="7" fillId="0" borderId="85" xfId="0" applyFont="1" applyBorder="1" applyAlignment="1">
      <alignment horizontal="left" vertical="center" shrinkToFit="1"/>
    </xf>
    <xf numFmtId="0" fontId="17" fillId="0" borderId="77"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181" fontId="7" fillId="5" borderId="64" xfId="0" applyNumberFormat="1" applyFont="1" applyFill="1" applyBorder="1" applyAlignment="1">
      <alignment horizontal="center" vertical="center"/>
    </xf>
    <xf numFmtId="0" fontId="7" fillId="11" borderId="10" xfId="0" applyFont="1" applyFill="1" applyBorder="1" applyAlignment="1">
      <alignment horizontal="center" vertical="center"/>
    </xf>
    <xf numFmtId="0" fontId="7" fillId="11" borderId="2" xfId="0" applyFont="1" applyFill="1" applyBorder="1" applyAlignment="1">
      <alignment horizontal="center" vertical="center"/>
    </xf>
    <xf numFmtId="0" fontId="7" fillId="11" borderId="20" xfId="0" applyFont="1" applyFill="1" applyBorder="1" applyAlignment="1">
      <alignment horizontal="center" vertical="center"/>
    </xf>
    <xf numFmtId="0" fontId="7" fillId="4" borderId="1" xfId="0" applyFont="1" applyFill="1" applyBorder="1" applyAlignment="1">
      <alignment horizontal="left" vertical="center" shrinkToFit="1"/>
    </xf>
    <xf numFmtId="0" fontId="7" fillId="4" borderId="4" xfId="0" applyFont="1" applyFill="1" applyBorder="1" applyAlignment="1">
      <alignment horizontal="left" vertical="center" shrinkToFi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182" fontId="7" fillId="0" borderId="10" xfId="0" applyNumberFormat="1" applyFont="1" applyBorder="1" applyAlignment="1">
      <alignment horizontal="right" vertical="center"/>
    </xf>
    <xf numFmtId="182" fontId="7" fillId="0" borderId="3" xfId="0" applyNumberFormat="1" applyFont="1" applyBorder="1" applyAlignment="1">
      <alignment horizontal="right" vertical="center"/>
    </xf>
    <xf numFmtId="0" fontId="7" fillId="0" borderId="10"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6" fillId="8" borderId="95" xfId="0" applyFont="1" applyFill="1" applyBorder="1" applyAlignment="1">
      <alignment horizontal="center" vertical="center" wrapText="1"/>
    </xf>
    <xf numFmtId="0" fontId="36" fillId="8" borderId="4" xfId="0" applyFont="1" applyFill="1" applyBorder="1" applyAlignment="1">
      <alignment horizontal="center" vertical="center"/>
    </xf>
    <xf numFmtId="0" fontId="36" fillId="8" borderId="5" xfId="0" applyFont="1" applyFill="1" applyBorder="1" applyAlignment="1">
      <alignment horizontal="center" vertical="center"/>
    </xf>
    <xf numFmtId="0" fontId="73" fillId="0" borderId="88" xfId="0" applyFont="1" applyBorder="1" applyAlignment="1">
      <alignment horizontal="left" vertical="center" wrapText="1" shrinkToFit="1"/>
    </xf>
    <xf numFmtId="0" fontId="73" fillId="0" borderId="33" xfId="0" applyFont="1" applyBorder="1" applyAlignment="1">
      <alignment horizontal="left" vertical="center" shrinkToFit="1"/>
    </xf>
    <xf numFmtId="0" fontId="74" fillId="0" borderId="33" xfId="0" applyFont="1" applyBorder="1" applyAlignment="1">
      <alignment horizontal="left" vertical="center"/>
    </xf>
    <xf numFmtId="0" fontId="73" fillId="0" borderId="89" xfId="0" applyFont="1" applyBorder="1" applyAlignment="1">
      <alignment horizontal="left" vertical="center" shrinkToFit="1"/>
    </xf>
    <xf numFmtId="0" fontId="73" fillId="0" borderId="78" xfId="0" applyFont="1" applyBorder="1" applyAlignment="1">
      <alignment horizontal="left" vertical="center" shrinkToFit="1"/>
    </xf>
    <xf numFmtId="0" fontId="74" fillId="0" borderId="78" xfId="0" applyFont="1" applyBorder="1" applyAlignment="1">
      <alignment horizontal="left" vertical="center"/>
    </xf>
    <xf numFmtId="0" fontId="7" fillId="10" borderId="33" xfId="0" applyFont="1" applyFill="1" applyBorder="1" applyAlignment="1">
      <alignment horizontal="center" vertical="center"/>
    </xf>
    <xf numFmtId="0" fontId="7" fillId="10" borderId="34" xfId="0" applyFont="1" applyFill="1" applyBorder="1" applyAlignment="1">
      <alignment horizontal="center" vertical="center"/>
    </xf>
    <xf numFmtId="0" fontId="7" fillId="10" borderId="78" xfId="0" applyFont="1" applyFill="1" applyBorder="1" applyAlignment="1">
      <alignment horizontal="center" vertical="center"/>
    </xf>
    <xf numFmtId="0" fontId="7" fillId="10" borderId="79" xfId="0" applyFont="1" applyFill="1" applyBorder="1" applyAlignment="1">
      <alignment horizontal="center" vertical="center"/>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9"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82" fontId="7" fillId="5" borderId="1" xfId="0" applyNumberFormat="1" applyFont="1" applyFill="1" applyBorder="1" applyAlignment="1">
      <alignment horizontal="center" vertical="center"/>
    </xf>
    <xf numFmtId="182" fontId="7" fillId="5" borderId="5" xfId="0" applyNumberFormat="1" applyFont="1" applyFill="1" applyBorder="1" applyAlignment="1">
      <alignment horizontal="center" vertical="center"/>
    </xf>
    <xf numFmtId="182" fontId="7" fillId="5" borderId="8" xfId="0" applyNumberFormat="1" applyFont="1" applyFill="1" applyBorder="1" applyAlignment="1">
      <alignment horizontal="center" vertical="center"/>
    </xf>
    <xf numFmtId="182" fontId="7" fillId="5" borderId="11" xfId="0" applyNumberFormat="1" applyFont="1" applyFill="1" applyBorder="1" applyAlignment="1">
      <alignment horizontal="center" vertical="center"/>
    </xf>
    <xf numFmtId="182" fontId="7" fillId="5" borderId="9" xfId="0" applyNumberFormat="1" applyFont="1" applyFill="1" applyBorder="1" applyAlignment="1">
      <alignment horizontal="center" vertical="center"/>
    </xf>
    <xf numFmtId="182" fontId="7" fillId="5" borderId="7" xfId="0" applyNumberFormat="1" applyFont="1" applyFill="1" applyBorder="1" applyAlignment="1">
      <alignment horizontal="center" vertical="center"/>
    </xf>
    <xf numFmtId="182" fontId="7" fillId="0" borderId="1" xfId="0" applyNumberFormat="1" applyFont="1" applyBorder="1" applyAlignment="1">
      <alignment horizontal="right" vertical="center"/>
    </xf>
    <xf numFmtId="182" fontId="7" fillId="0" borderId="5" xfId="0" applyNumberFormat="1" applyFont="1" applyBorder="1" applyAlignment="1">
      <alignment horizontal="right" vertical="center"/>
    </xf>
    <xf numFmtId="182" fontId="7" fillId="0" borderId="8" xfId="0" applyNumberFormat="1" applyFont="1" applyBorder="1" applyAlignment="1">
      <alignment horizontal="right" vertical="center"/>
    </xf>
    <xf numFmtId="182" fontId="7" fillId="0" borderId="11" xfId="0" applyNumberFormat="1" applyFont="1" applyBorder="1" applyAlignment="1">
      <alignment horizontal="right" vertical="center"/>
    </xf>
    <xf numFmtId="182" fontId="7" fillId="0" borderId="9" xfId="0" applyNumberFormat="1" applyFont="1" applyBorder="1" applyAlignment="1">
      <alignment horizontal="right" vertical="center"/>
    </xf>
    <xf numFmtId="182" fontId="7" fillId="0" borderId="7" xfId="0" applyNumberFormat="1" applyFont="1" applyBorder="1" applyAlignment="1">
      <alignment horizontal="right"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5" borderId="1"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9" xfId="0" applyFont="1" applyFill="1" applyBorder="1" applyAlignment="1">
      <alignment horizontal="center" vertical="center"/>
    </xf>
    <xf numFmtId="0" fontId="7" fillId="5" borderId="6" xfId="0" applyFont="1" applyFill="1" applyBorder="1" applyAlignment="1">
      <alignment horizontal="center" vertical="center"/>
    </xf>
    <xf numFmtId="0" fontId="36" fillId="6" borderId="10" xfId="0" applyFont="1" applyFill="1" applyBorder="1" applyAlignment="1">
      <alignment horizontal="center" vertical="center" wrapText="1" shrinkToFit="1"/>
    </xf>
    <xf numFmtId="0" fontId="36" fillId="6" borderId="2" xfId="0" applyFont="1" applyFill="1" applyBorder="1" applyAlignment="1">
      <alignment horizontal="center" vertical="center" wrapText="1" shrinkToFit="1"/>
    </xf>
    <xf numFmtId="0" fontId="36" fillId="6" borderId="3" xfId="0" applyFont="1" applyFill="1" applyBorder="1" applyAlignment="1">
      <alignment horizontal="center" vertical="center" wrapText="1" shrinkToFit="1"/>
    </xf>
    <xf numFmtId="0" fontId="7" fillId="3" borderId="13" xfId="0" applyFont="1" applyFill="1" applyBorder="1" applyAlignment="1">
      <alignment horizontal="center" vertical="center" textRotation="255" wrapText="1"/>
    </xf>
    <xf numFmtId="0" fontId="7" fillId="3" borderId="43" xfId="0" applyFont="1" applyFill="1" applyBorder="1" applyAlignment="1">
      <alignment horizontal="center" vertical="center" textRotation="255" wrapText="1"/>
    </xf>
    <xf numFmtId="0" fontId="7" fillId="3" borderId="14" xfId="0" applyFont="1" applyFill="1" applyBorder="1" applyAlignment="1">
      <alignment horizontal="center" vertical="center" textRotation="255" wrapText="1"/>
    </xf>
    <xf numFmtId="0" fontId="7" fillId="3" borderId="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1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182" fontId="7" fillId="3" borderId="1" xfId="0" applyNumberFormat="1" applyFont="1" applyFill="1" applyBorder="1" applyAlignment="1">
      <alignment horizontal="right" vertical="center"/>
    </xf>
    <xf numFmtId="182" fontId="7" fillId="3" borderId="5" xfId="0" applyNumberFormat="1" applyFont="1" applyFill="1" applyBorder="1" applyAlignment="1">
      <alignment horizontal="right" vertical="center"/>
    </xf>
    <xf numFmtId="182" fontId="7" fillId="3" borderId="8" xfId="0" applyNumberFormat="1" applyFont="1" applyFill="1" applyBorder="1" applyAlignment="1">
      <alignment horizontal="right" vertical="center"/>
    </xf>
    <xf numFmtId="182" fontId="7" fillId="3" borderId="11" xfId="0" applyNumberFormat="1" applyFont="1" applyFill="1" applyBorder="1" applyAlignment="1">
      <alignment horizontal="right" vertical="center"/>
    </xf>
    <xf numFmtId="182" fontId="7" fillId="3" borderId="9" xfId="0" applyNumberFormat="1" applyFont="1" applyFill="1" applyBorder="1" applyAlignment="1">
      <alignment horizontal="right" vertical="center"/>
    </xf>
    <xf numFmtId="182" fontId="7" fillId="3" borderId="7" xfId="0" applyNumberFormat="1" applyFont="1" applyFill="1" applyBorder="1" applyAlignment="1">
      <alignment horizontal="right" vertical="center"/>
    </xf>
    <xf numFmtId="0" fontId="25" fillId="3" borderId="1" xfId="0" applyFont="1" applyFill="1" applyBorder="1" applyAlignment="1">
      <alignment horizontal="right" vertical="center"/>
    </xf>
    <xf numFmtId="0" fontId="25" fillId="3" borderId="5" xfId="0" applyFont="1" applyFill="1" applyBorder="1" applyAlignment="1">
      <alignment horizontal="right" vertical="center"/>
    </xf>
    <xf numFmtId="0" fontId="25" fillId="3" borderId="8" xfId="0" applyFont="1" applyFill="1" applyBorder="1" applyAlignment="1">
      <alignment horizontal="right" vertical="center"/>
    </xf>
    <xf numFmtId="0" fontId="25" fillId="3" borderId="11" xfId="0" applyFont="1" applyFill="1" applyBorder="1" applyAlignment="1">
      <alignment horizontal="right" vertical="center"/>
    </xf>
    <xf numFmtId="0" fontId="25" fillId="3" borderId="9" xfId="0" applyFont="1" applyFill="1" applyBorder="1" applyAlignment="1">
      <alignment horizontal="right" vertical="center"/>
    </xf>
    <xf numFmtId="0" fontId="25" fillId="3" borderId="7" xfId="0" applyFont="1" applyFill="1" applyBorder="1" applyAlignment="1">
      <alignment horizontal="right" vertic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10"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36" fillId="6" borderId="10" xfId="0" applyFont="1" applyFill="1" applyBorder="1" applyAlignment="1">
      <alignment horizontal="center" vertical="center"/>
    </xf>
    <xf numFmtId="0" fontId="36" fillId="6" borderId="3" xfId="0" applyFont="1" applyFill="1" applyBorder="1" applyAlignment="1">
      <alignment horizontal="center" vertical="center"/>
    </xf>
    <xf numFmtId="182" fontId="7" fillId="3" borderId="10" xfId="0" applyNumberFormat="1" applyFont="1" applyFill="1" applyBorder="1" applyAlignment="1">
      <alignment horizontal="right" vertical="center"/>
    </xf>
    <xf numFmtId="182" fontId="7" fillId="3" borderId="3" xfId="0" applyNumberFormat="1" applyFont="1" applyFill="1" applyBorder="1" applyAlignment="1">
      <alignment horizontal="right" vertical="center"/>
    </xf>
    <xf numFmtId="9" fontId="8" fillId="5" borderId="1" xfId="0" applyNumberFormat="1" applyFont="1" applyFill="1" applyBorder="1" applyAlignment="1">
      <alignment horizontal="center" vertical="center" shrinkToFit="1"/>
    </xf>
    <xf numFmtId="0" fontId="0" fillId="5" borderId="5" xfId="0" applyFill="1" applyBorder="1"/>
    <xf numFmtId="0" fontId="0" fillId="5" borderId="9" xfId="0" applyFill="1" applyBorder="1"/>
    <xf numFmtId="0" fontId="0" fillId="5" borderId="7" xfId="0" applyFill="1" applyBorder="1"/>
    <xf numFmtId="38" fontId="7" fillId="0" borderId="1" xfId="2" applyFont="1" applyFill="1" applyBorder="1" applyAlignment="1">
      <alignment horizontal="center" vertical="center"/>
    </xf>
    <xf numFmtId="38" fontId="7" fillId="0" borderId="4" xfId="2" applyFont="1" applyFill="1" applyBorder="1" applyAlignment="1">
      <alignment horizontal="center" vertical="center"/>
    </xf>
    <xf numFmtId="38" fontId="7" fillId="0" borderId="9" xfId="2" applyFont="1" applyFill="1" applyBorder="1" applyAlignment="1">
      <alignment horizontal="center" vertical="center"/>
    </xf>
    <xf numFmtId="38" fontId="7" fillId="0" borderId="6" xfId="2" applyFont="1" applyFill="1" applyBorder="1" applyAlignment="1">
      <alignment horizontal="center" vertical="center"/>
    </xf>
    <xf numFmtId="0" fontId="7" fillId="5" borderId="7" xfId="0" applyFont="1" applyFill="1" applyBorder="1" applyAlignment="1">
      <alignment horizontal="center" vertical="center"/>
    </xf>
    <xf numFmtId="187" fontId="7" fillId="0" borderId="1" xfId="0" applyNumberFormat="1" applyFont="1" applyBorder="1" applyAlignment="1">
      <alignment horizontal="center" vertical="center" shrinkToFit="1"/>
    </xf>
    <xf numFmtId="187" fontId="7" fillId="0" borderId="4" xfId="0" applyNumberFormat="1" applyFont="1" applyBorder="1" applyAlignment="1">
      <alignment horizontal="center" vertical="center" shrinkToFit="1"/>
    </xf>
    <xf numFmtId="187" fontId="7" fillId="0" borderId="5" xfId="0" applyNumberFormat="1" applyFont="1" applyBorder="1" applyAlignment="1">
      <alignment horizontal="center" vertical="center" shrinkToFit="1"/>
    </xf>
    <xf numFmtId="187" fontId="7" fillId="0" borderId="9" xfId="0" applyNumberFormat="1" applyFont="1" applyBorder="1" applyAlignment="1">
      <alignment horizontal="center" vertical="center" shrinkToFit="1"/>
    </xf>
    <xf numFmtId="187" fontId="7" fillId="0" borderId="6" xfId="0" applyNumberFormat="1" applyFont="1" applyBorder="1" applyAlignment="1">
      <alignment horizontal="center" vertical="center" shrinkToFit="1"/>
    </xf>
    <xf numFmtId="187" fontId="7" fillId="0" borderId="7" xfId="0" applyNumberFormat="1" applyFont="1" applyBorder="1" applyAlignment="1">
      <alignment horizontal="center" vertical="center" shrinkToFit="1"/>
    </xf>
    <xf numFmtId="178" fontId="7" fillId="5" borderId="1" xfId="0" applyNumberFormat="1" applyFont="1" applyFill="1" applyBorder="1" applyAlignment="1">
      <alignment horizontal="center" vertical="center"/>
    </xf>
    <xf numFmtId="178" fontId="7" fillId="5" borderId="4" xfId="0" applyNumberFormat="1" applyFont="1" applyFill="1" applyBorder="1" applyAlignment="1">
      <alignment horizontal="center" vertical="center"/>
    </xf>
    <xf numFmtId="178" fontId="7" fillId="5" borderId="5" xfId="0" applyNumberFormat="1" applyFont="1" applyFill="1" applyBorder="1" applyAlignment="1">
      <alignment horizontal="center" vertical="center"/>
    </xf>
    <xf numFmtId="38" fontId="7" fillId="0" borderId="8" xfId="2" applyFont="1" applyFill="1" applyBorder="1" applyAlignment="1">
      <alignment horizontal="center" vertical="center"/>
    </xf>
    <xf numFmtId="38" fontId="7" fillId="0" borderId="0" xfId="2" applyFont="1" applyFill="1" applyBorder="1" applyAlignment="1">
      <alignment horizontal="center" vertical="center"/>
    </xf>
    <xf numFmtId="38" fontId="7" fillId="0" borderId="53" xfId="2" applyFont="1" applyFill="1" applyBorder="1" applyAlignment="1">
      <alignment horizontal="center" vertical="center"/>
    </xf>
    <xf numFmtId="38" fontId="7" fillId="0" borderId="15" xfId="2" applyFont="1" applyFill="1" applyBorder="1" applyAlignment="1">
      <alignment horizontal="center" vertical="center"/>
    </xf>
    <xf numFmtId="38" fontId="7" fillId="0" borderId="11" xfId="2" applyFont="1" applyFill="1" applyBorder="1" applyAlignment="1">
      <alignment horizontal="center" vertical="center"/>
    </xf>
    <xf numFmtId="0" fontId="36" fillId="6" borderId="2" xfId="0" applyFont="1" applyFill="1" applyBorder="1" applyAlignment="1">
      <alignment horizontal="center" vertical="center"/>
    </xf>
    <xf numFmtId="0" fontId="6" fillId="0" borderId="10" xfId="0" applyFont="1" applyBorder="1" applyAlignment="1">
      <alignment horizontal="left" vertical="center"/>
    </xf>
    <xf numFmtId="0" fontId="6" fillId="0" borderId="2" xfId="0" applyFont="1" applyBorder="1"/>
    <xf numFmtId="0" fontId="6" fillId="0" borderId="3" xfId="0" applyFont="1" applyBorder="1"/>
    <xf numFmtId="0" fontId="6" fillId="0" borderId="2" xfId="0" applyFont="1" applyBorder="1" applyAlignment="1">
      <alignment horizontal="left" vertical="center"/>
    </xf>
    <xf numFmtId="0" fontId="6" fillId="0" borderId="3" xfId="0" applyFont="1" applyBorder="1" applyAlignment="1">
      <alignment horizontal="left" vertical="center"/>
    </xf>
    <xf numFmtId="0" fontId="37" fillId="6" borderId="4" xfId="0" applyFont="1" applyFill="1" applyBorder="1" applyAlignment="1">
      <alignment horizontal="center" vertical="center"/>
    </xf>
    <xf numFmtId="0" fontId="37" fillId="6" borderId="5" xfId="0" applyFont="1" applyFill="1" applyBorder="1" applyAlignment="1">
      <alignment horizontal="center" vertical="center"/>
    </xf>
    <xf numFmtId="0" fontId="37" fillId="6" borderId="9" xfId="0" applyFont="1" applyFill="1" applyBorder="1" applyAlignment="1">
      <alignment horizontal="center" vertical="center"/>
    </xf>
    <xf numFmtId="0" fontId="37" fillId="6" borderId="6" xfId="0" applyFont="1" applyFill="1" applyBorder="1" applyAlignment="1">
      <alignment horizontal="center" vertical="center"/>
    </xf>
    <xf numFmtId="0" fontId="37" fillId="6" borderId="7" xfId="0" applyFont="1" applyFill="1" applyBorder="1" applyAlignment="1">
      <alignment horizontal="center"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9"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40" fillId="6" borderId="1" xfId="0" applyFont="1" applyFill="1" applyBorder="1" applyAlignment="1">
      <alignment horizontal="center" vertical="center" wrapText="1"/>
    </xf>
    <xf numFmtId="0" fontId="6" fillId="0" borderId="1" xfId="0" applyFont="1" applyBorder="1" applyAlignment="1">
      <alignment horizontal="center" vertical="center" shrinkToFit="1"/>
    </xf>
    <xf numFmtId="0" fontId="6" fillId="0" borderId="4" xfId="0" applyFont="1" applyBorder="1" applyAlignment="1">
      <alignment horizontal="center" vertical="center" shrinkToFit="1"/>
    </xf>
    <xf numFmtId="0" fontId="86" fillId="14" borderId="4" xfId="0" applyFont="1" applyFill="1" applyBorder="1" applyAlignment="1">
      <alignment horizontal="center" vertical="center"/>
    </xf>
    <xf numFmtId="0" fontId="86" fillId="14" borderId="6" xfId="0" applyFont="1" applyFill="1" applyBorder="1" applyAlignment="1">
      <alignment horizontal="center" vertical="center"/>
    </xf>
    <xf numFmtId="0" fontId="6" fillId="0" borderId="9" xfId="0" applyFont="1" applyBorder="1" applyAlignment="1">
      <alignment horizontal="center" vertical="center" shrinkToFit="1"/>
    </xf>
    <xf numFmtId="0" fontId="6" fillId="0" borderId="6" xfId="0" applyFont="1" applyBorder="1" applyAlignment="1">
      <alignment horizontal="center" vertical="center" shrinkToFit="1"/>
    </xf>
    <xf numFmtId="49" fontId="6" fillId="0" borderId="4"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5" borderId="5"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right" vertical="center" wrapText="1"/>
    </xf>
    <xf numFmtId="0" fontId="7" fillId="0" borderId="4" xfId="0" applyFont="1" applyBorder="1" applyAlignment="1">
      <alignment horizontal="right" vertical="center" wrapText="1"/>
    </xf>
    <xf numFmtId="0" fontId="7" fillId="0" borderId="9" xfId="0" applyFont="1" applyBorder="1" applyAlignment="1">
      <alignment horizontal="right" vertical="center" wrapText="1"/>
    </xf>
    <xf numFmtId="0" fontId="7" fillId="0" borderId="6" xfId="0" applyFont="1" applyBorder="1" applyAlignment="1">
      <alignment horizontal="right" vertical="center" wrapText="1"/>
    </xf>
    <xf numFmtId="0" fontId="6" fillId="0" borderId="10"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1" xfId="0" applyFont="1" applyBorder="1" applyAlignment="1">
      <alignment horizontal="center" vertical="center" wrapText="1"/>
    </xf>
    <xf numFmtId="0" fontId="7" fillId="0" borderId="9" xfId="0" applyFont="1" applyBorder="1" applyAlignment="1">
      <alignment horizontal="center" vertical="center" wrapText="1"/>
    </xf>
    <xf numFmtId="0" fontId="7" fillId="5" borderId="1" xfId="0" applyFont="1" applyFill="1" applyBorder="1" applyAlignment="1">
      <alignment horizontal="right" vertical="center" wrapText="1"/>
    </xf>
    <xf numFmtId="0" fontId="7" fillId="5" borderId="4" xfId="0" applyFont="1" applyFill="1" applyBorder="1" applyAlignment="1">
      <alignment horizontal="right" vertical="center" wrapText="1"/>
    </xf>
    <xf numFmtId="0" fontId="7" fillId="5" borderId="9" xfId="0" applyFont="1" applyFill="1" applyBorder="1" applyAlignment="1">
      <alignment horizontal="right" vertical="center" wrapText="1"/>
    </xf>
    <xf numFmtId="0" fontId="7" fillId="5" borderId="6" xfId="0" applyFont="1" applyFill="1" applyBorder="1" applyAlignment="1">
      <alignment horizontal="right" vertical="center" wrapText="1"/>
    </xf>
    <xf numFmtId="32" fontId="7" fillId="0" borderId="12" xfId="0" applyNumberFormat="1" applyFont="1" applyBorder="1" applyAlignment="1">
      <alignment horizontal="center" vertical="center"/>
    </xf>
    <xf numFmtId="20" fontId="7" fillId="0" borderId="12" xfId="0" applyNumberFormat="1" applyFont="1" applyBorder="1" applyAlignment="1">
      <alignment horizontal="center" vertical="center"/>
    </xf>
    <xf numFmtId="0" fontId="7" fillId="10" borderId="0" xfId="0" applyFont="1" applyFill="1" applyAlignment="1">
      <alignment horizontal="right" vertical="center" wrapText="1"/>
    </xf>
    <xf numFmtId="0" fontId="7" fillId="10" borderId="0" xfId="0" applyFont="1" applyFill="1" applyAlignment="1">
      <alignment horizontal="center" vertical="center"/>
    </xf>
    <xf numFmtId="0" fontId="36" fillId="10" borderId="0" xfId="0" applyFont="1" applyFill="1" applyAlignment="1">
      <alignment horizontal="center" vertical="center" wrapText="1"/>
    </xf>
    <xf numFmtId="0" fontId="36" fillId="10" borderId="0" xfId="0" applyFont="1" applyFill="1" applyAlignment="1">
      <alignment horizontal="center" vertical="center"/>
    </xf>
    <xf numFmtId="188" fontId="7" fillId="0" borderId="10" xfId="0" applyNumberFormat="1" applyFont="1" applyBorder="1" applyAlignment="1">
      <alignment horizontal="center" vertical="center"/>
    </xf>
    <xf numFmtId="188" fontId="7" fillId="0" borderId="2" xfId="0" applyNumberFormat="1" applyFont="1" applyBorder="1" applyAlignment="1">
      <alignment horizontal="center" vertical="center"/>
    </xf>
    <xf numFmtId="188" fontId="7" fillId="0" borderId="3" xfId="0" applyNumberFormat="1" applyFont="1" applyBorder="1" applyAlignment="1">
      <alignment horizontal="center" vertical="center"/>
    </xf>
    <xf numFmtId="20" fontId="7" fillId="0" borderId="10" xfId="0" applyNumberFormat="1" applyFont="1" applyBorder="1" applyAlignment="1">
      <alignment horizontal="center" vertical="center"/>
    </xf>
    <xf numFmtId="20" fontId="7" fillId="0" borderId="2" xfId="0" applyNumberFormat="1" applyFont="1" applyBorder="1" applyAlignment="1">
      <alignment horizontal="center" vertical="center"/>
    </xf>
    <xf numFmtId="20" fontId="7" fillId="0" borderId="3" xfId="0" applyNumberFormat="1" applyFont="1" applyBorder="1" applyAlignment="1">
      <alignment horizontal="center" vertical="center"/>
    </xf>
    <xf numFmtId="6" fontId="36" fillId="6" borderId="10" xfId="4" applyFont="1" applyFill="1" applyBorder="1" applyAlignment="1">
      <alignment horizontal="center" vertical="center" shrinkToFit="1"/>
    </xf>
    <xf numFmtId="6" fontId="36" fillId="6" borderId="2" xfId="4" applyFont="1" applyFill="1" applyBorder="1" applyAlignment="1">
      <alignment horizontal="center" vertical="center" shrinkToFit="1"/>
    </xf>
    <xf numFmtId="6" fontId="36" fillId="6" borderId="3" xfId="4" applyFont="1" applyFill="1" applyBorder="1" applyAlignment="1">
      <alignment horizontal="center" vertical="center" shrinkToFit="1"/>
    </xf>
    <xf numFmtId="6" fontId="36" fillId="6" borderId="12" xfId="4" applyFont="1" applyFill="1" applyBorder="1" applyAlignment="1">
      <alignment horizontal="center" vertical="center"/>
    </xf>
    <xf numFmtId="0" fontId="7" fillId="3" borderId="12" xfId="0" applyFont="1" applyFill="1" applyBorder="1" applyAlignment="1">
      <alignment horizontal="left" vertical="center"/>
    </xf>
    <xf numFmtId="0" fontId="6" fillId="0" borderId="12" xfId="0" applyFont="1" applyBorder="1" applyAlignment="1">
      <alignment horizontal="left" vertical="center"/>
    </xf>
    <xf numFmtId="0" fontId="6" fillId="0" borderId="12" xfId="0" applyFont="1" applyBorder="1" applyAlignment="1">
      <alignment horizontal="center" vertical="center"/>
    </xf>
    <xf numFmtId="0" fontId="6" fillId="0" borderId="44" xfId="0" applyFont="1" applyBorder="1" applyAlignment="1">
      <alignment vertical="center"/>
    </xf>
    <xf numFmtId="0" fontId="6" fillId="0" borderId="45" xfId="0" applyFont="1" applyBorder="1" applyAlignment="1">
      <alignment vertical="center"/>
    </xf>
    <xf numFmtId="0" fontId="6" fillId="0" borderId="46" xfId="0" applyFont="1" applyBorder="1" applyAlignment="1">
      <alignment vertical="center"/>
    </xf>
    <xf numFmtId="0" fontId="36" fillId="6" borderId="1" xfId="0" applyFont="1" applyFill="1" applyBorder="1" applyAlignment="1">
      <alignment horizontal="center" vertical="center" wrapText="1" justifyLastLine="1"/>
    </xf>
    <xf numFmtId="0" fontId="36" fillId="6" borderId="5" xfId="0" applyFont="1" applyFill="1" applyBorder="1" applyAlignment="1">
      <alignment horizontal="center" vertical="center" wrapText="1" justifyLastLine="1"/>
    </xf>
    <xf numFmtId="0" fontId="36" fillId="6" borderId="9" xfId="0" applyFont="1" applyFill="1" applyBorder="1" applyAlignment="1">
      <alignment horizontal="center" vertical="center" wrapText="1" justifyLastLine="1"/>
    </xf>
    <xf numFmtId="0" fontId="36" fillId="6" borderId="7" xfId="0" applyFont="1" applyFill="1" applyBorder="1" applyAlignment="1">
      <alignment horizontal="center" vertical="center" wrapText="1" justifyLastLine="1"/>
    </xf>
    <xf numFmtId="0" fontId="36" fillId="6" borderId="1" xfId="0" applyFont="1" applyFill="1" applyBorder="1" applyAlignment="1">
      <alignment horizontal="right" vertical="center"/>
    </xf>
    <xf numFmtId="0" fontId="36" fillId="6" borderId="4" xfId="0" applyFont="1" applyFill="1" applyBorder="1" applyAlignment="1">
      <alignment horizontal="right" vertical="center"/>
    </xf>
    <xf numFmtId="0" fontId="36" fillId="6" borderId="5" xfId="0" applyFont="1" applyFill="1" applyBorder="1" applyAlignment="1">
      <alignment horizontal="right" vertical="center"/>
    </xf>
    <xf numFmtId="0" fontId="36" fillId="6" borderId="2" xfId="0" applyFont="1" applyFill="1" applyBorder="1" applyAlignment="1">
      <alignment horizontal="center" vertical="center" shrinkToFit="1"/>
    </xf>
    <xf numFmtId="0" fontId="36" fillId="6" borderId="10" xfId="0" applyFont="1" applyFill="1" applyBorder="1" applyAlignment="1">
      <alignment horizontal="center" vertical="center" shrinkToFit="1"/>
    </xf>
    <xf numFmtId="0" fontId="36" fillId="6" borderId="3" xfId="0" applyFont="1" applyFill="1" applyBorder="1" applyAlignment="1">
      <alignment horizontal="center" vertical="center" shrinkToFit="1"/>
    </xf>
    <xf numFmtId="0" fontId="36" fillId="6" borderId="9" xfId="0" applyFont="1" applyFill="1" applyBorder="1" applyAlignment="1">
      <alignment horizontal="left" vertical="center"/>
    </xf>
    <xf numFmtId="0" fontId="36" fillId="6" borderId="6" xfId="0" applyFont="1" applyFill="1" applyBorder="1" applyAlignment="1">
      <alignment horizontal="left" vertical="center"/>
    </xf>
    <xf numFmtId="0" fontId="36" fillId="6" borderId="7" xfId="0" applyFont="1" applyFill="1" applyBorder="1" applyAlignment="1">
      <alignment horizontal="left" vertical="center"/>
    </xf>
    <xf numFmtId="178" fontId="10" fillId="0" borderId="5" xfId="0" applyNumberFormat="1" applyFont="1" applyBorder="1" applyAlignment="1">
      <alignment horizontal="center" vertical="center" shrinkToFit="1"/>
    </xf>
    <xf numFmtId="178" fontId="10" fillId="0" borderId="7" xfId="0" applyNumberFormat="1" applyFont="1" applyBorder="1" applyAlignment="1">
      <alignment horizontal="center" vertical="center" shrinkToFit="1"/>
    </xf>
    <xf numFmtId="38" fontId="7" fillId="0" borderId="56" xfId="2" applyFont="1" applyFill="1" applyBorder="1" applyAlignment="1">
      <alignment horizontal="center" vertical="center"/>
    </xf>
    <xf numFmtId="0" fontId="7" fillId="3" borderId="10"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183" fontId="7" fillId="5" borderId="1" xfId="0" applyNumberFormat="1" applyFont="1" applyFill="1" applyBorder="1" applyAlignment="1">
      <alignment horizontal="right" vertical="center"/>
    </xf>
    <xf numFmtId="183" fontId="7" fillId="5" borderId="4" xfId="0" applyNumberFormat="1" applyFont="1" applyFill="1" applyBorder="1" applyAlignment="1">
      <alignment horizontal="right" vertical="center"/>
    </xf>
    <xf numFmtId="183" fontId="7" fillId="5" borderId="5" xfId="0" applyNumberFormat="1" applyFont="1" applyFill="1" applyBorder="1" applyAlignment="1">
      <alignment horizontal="right" vertical="center"/>
    </xf>
    <xf numFmtId="0" fontId="7" fillId="0" borderId="32" xfId="0" applyFont="1" applyBorder="1" applyAlignment="1">
      <alignment horizontal="center" vertical="center"/>
    </xf>
    <xf numFmtId="183" fontId="7" fillId="5" borderId="68" xfId="0" applyNumberFormat="1" applyFont="1" applyFill="1" applyBorder="1" applyAlignment="1">
      <alignment horizontal="right" vertical="center"/>
    </xf>
    <xf numFmtId="183" fontId="7" fillId="5" borderId="69" xfId="0" applyNumberFormat="1" applyFont="1" applyFill="1" applyBorder="1" applyAlignment="1">
      <alignment horizontal="right" vertical="center"/>
    </xf>
    <xf numFmtId="183" fontId="7" fillId="5" borderId="70" xfId="0" applyNumberFormat="1" applyFont="1" applyFill="1" applyBorder="1" applyAlignment="1">
      <alignment horizontal="right" vertical="center"/>
    </xf>
    <xf numFmtId="0" fontId="7" fillId="0" borderId="95" xfId="0" applyFont="1" applyBorder="1" applyAlignment="1">
      <alignment horizontal="left" vertical="center" shrinkToFit="1"/>
    </xf>
    <xf numFmtId="0" fontId="7" fillId="0" borderId="4" xfId="0" applyFont="1" applyBorder="1" applyAlignment="1">
      <alignment horizontal="left" vertical="center" shrinkToFit="1"/>
    </xf>
    <xf numFmtId="0" fontId="7" fillId="0" borderId="77" xfId="0" applyFont="1" applyBorder="1" applyAlignment="1">
      <alignment horizontal="left" vertical="center" shrinkToFit="1"/>
    </xf>
    <xf numFmtId="0" fontId="7" fillId="0" borderId="2" xfId="0" applyFont="1" applyBorder="1" applyAlignment="1">
      <alignment horizontal="left" vertical="center" shrinkToFit="1"/>
    </xf>
    <xf numFmtId="0" fontId="7" fillId="4" borderId="97" xfId="0" applyFont="1" applyFill="1" applyBorder="1" applyAlignment="1">
      <alignment horizontal="center" vertical="center" textRotation="255"/>
    </xf>
    <xf numFmtId="0" fontId="7" fillId="4" borderId="98" xfId="0" applyFont="1" applyFill="1" applyBorder="1" applyAlignment="1">
      <alignment horizontal="center" vertical="center" textRotation="255"/>
    </xf>
    <xf numFmtId="0" fontId="7" fillId="4" borderId="99" xfId="0" applyFont="1" applyFill="1" applyBorder="1" applyAlignment="1">
      <alignment horizontal="center" vertical="center" textRotation="255"/>
    </xf>
    <xf numFmtId="0" fontId="7" fillId="0" borderId="13"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11"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5" borderId="10" xfId="0" applyFont="1" applyFill="1" applyBorder="1" applyAlignment="1">
      <alignment horizontal="right" vertical="center"/>
    </xf>
    <xf numFmtId="0" fontId="7" fillId="5" borderId="2" xfId="0" applyFont="1" applyFill="1" applyBorder="1" applyAlignment="1">
      <alignment horizontal="right" vertical="center"/>
    </xf>
    <xf numFmtId="183" fontId="7" fillId="5" borderId="53" xfId="0" applyNumberFormat="1" applyFont="1" applyFill="1" applyBorder="1" applyAlignment="1">
      <alignment horizontal="right" vertical="center"/>
    </xf>
    <xf numFmtId="183" fontId="7" fillId="5" borderId="15" xfId="0" applyNumberFormat="1" applyFont="1" applyFill="1" applyBorder="1" applyAlignment="1">
      <alignment horizontal="right" vertical="center"/>
    </xf>
    <xf numFmtId="183" fontId="7" fillId="5" borderId="56" xfId="0" applyNumberFormat="1" applyFont="1" applyFill="1" applyBorder="1" applyAlignment="1">
      <alignment horizontal="right" vertical="center"/>
    </xf>
    <xf numFmtId="0" fontId="45" fillId="0" borderId="10" xfId="0" applyFont="1" applyBorder="1" applyAlignment="1">
      <alignment horizontal="right" vertical="center"/>
    </xf>
    <xf numFmtId="0" fontId="45" fillId="0" borderId="2" xfId="0" applyFont="1" applyBorder="1" applyAlignment="1">
      <alignment horizontal="right" vertical="center"/>
    </xf>
    <xf numFmtId="0" fontId="0" fillId="0" borderId="91" xfId="0" applyBorder="1" applyAlignment="1">
      <alignment horizontal="center"/>
    </xf>
    <xf numFmtId="0" fontId="0" fillId="0" borderId="92" xfId="0" applyBorder="1" applyAlignment="1">
      <alignment horizontal="center"/>
    </xf>
    <xf numFmtId="0" fontId="0" fillId="0" borderId="93" xfId="0" applyBorder="1" applyAlignment="1">
      <alignment horizontal="center"/>
    </xf>
    <xf numFmtId="0" fontId="7" fillId="0" borderId="30" xfId="0" applyFont="1" applyBorder="1" applyAlignment="1">
      <alignment horizontal="left" vertical="center" wrapText="1"/>
    </xf>
    <xf numFmtId="0" fontId="7" fillId="0" borderId="31" xfId="0" applyFont="1" applyBorder="1" applyAlignment="1">
      <alignment horizontal="left" vertical="center" wrapText="1"/>
    </xf>
    <xf numFmtId="0" fontId="7" fillId="0" borderId="12" xfId="0" applyFont="1" applyBorder="1" applyAlignment="1">
      <alignment horizontal="center" vertical="center" textRotation="255"/>
    </xf>
    <xf numFmtId="0" fontId="7" fillId="0" borderId="94" xfId="0" applyFont="1" applyBorder="1" applyAlignment="1">
      <alignment horizontal="center" vertical="center" textRotation="255"/>
    </xf>
    <xf numFmtId="0" fontId="36" fillId="6" borderId="1" xfId="0" applyFont="1" applyFill="1" applyBorder="1" applyAlignment="1">
      <alignment horizontal="left" vertical="center" wrapText="1"/>
    </xf>
    <xf numFmtId="0" fontId="36" fillId="6" borderId="4" xfId="0" applyFont="1" applyFill="1" applyBorder="1" applyAlignment="1">
      <alignment horizontal="left" vertical="center" wrapText="1"/>
    </xf>
    <xf numFmtId="0" fontId="36" fillId="6" borderId="5" xfId="0" applyFont="1" applyFill="1" applyBorder="1" applyAlignment="1">
      <alignment horizontal="left" vertical="center" wrapText="1"/>
    </xf>
    <xf numFmtId="0" fontId="36" fillId="6" borderId="9" xfId="0" applyFont="1" applyFill="1" applyBorder="1" applyAlignment="1">
      <alignment horizontal="left" vertical="center" wrapText="1"/>
    </xf>
    <xf numFmtId="0" fontId="36" fillId="6" borderId="6" xfId="0" applyFont="1" applyFill="1" applyBorder="1" applyAlignment="1">
      <alignment horizontal="left" vertical="center" wrapText="1"/>
    </xf>
    <xf numFmtId="0" fontId="36" fillId="6" borderId="7" xfId="0" applyFont="1" applyFill="1" applyBorder="1" applyAlignment="1">
      <alignment horizontal="left" vertical="center" wrapText="1"/>
    </xf>
    <xf numFmtId="0" fontId="7" fillId="0" borderId="44" xfId="0" applyFont="1" applyBorder="1" applyAlignment="1">
      <alignment horizontal="center" vertical="center"/>
    </xf>
    <xf numFmtId="0" fontId="7" fillId="4" borderId="96" xfId="0" applyFont="1" applyFill="1" applyBorder="1" applyAlignment="1">
      <alignment horizontal="left" vertical="center"/>
    </xf>
    <xf numFmtId="0" fontId="7" fillId="4" borderId="6" xfId="0" applyFont="1" applyFill="1" applyBorder="1" applyAlignment="1">
      <alignment horizontal="left" vertical="center"/>
    </xf>
    <xf numFmtId="0" fontId="7" fillId="0" borderId="9" xfId="0" applyFont="1" applyBorder="1" applyAlignment="1">
      <alignment horizontal="right" vertical="center"/>
    </xf>
    <xf numFmtId="0" fontId="7" fillId="0" borderId="6" xfId="0" applyFont="1" applyBorder="1" applyAlignment="1">
      <alignment horizontal="right" vertical="center"/>
    </xf>
    <xf numFmtId="0" fontId="7" fillId="0" borderId="1"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9" xfId="0" applyFont="1" applyBorder="1" applyAlignment="1">
      <alignment horizontal="center" vertical="center" textRotation="255"/>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100"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102" xfId="0" applyFont="1" applyBorder="1" applyAlignment="1">
      <alignment horizontal="center" vertical="center"/>
    </xf>
    <xf numFmtId="0" fontId="7" fillId="0" borderId="77" xfId="0" applyFont="1" applyBorder="1" applyAlignment="1">
      <alignment horizontal="center" vertical="center"/>
    </xf>
    <xf numFmtId="0" fontId="7" fillId="3" borderId="10" xfId="0" applyFont="1" applyFill="1" applyBorder="1" applyAlignment="1">
      <alignment horizontal="right" vertical="center"/>
    </xf>
    <xf numFmtId="0" fontId="7" fillId="3" borderId="3" xfId="0" applyFont="1" applyFill="1" applyBorder="1" applyAlignment="1">
      <alignment horizontal="right" vertical="center"/>
    </xf>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0" xfId="0" applyFont="1" applyFill="1" applyAlignment="1">
      <alignment horizontal="center" vertical="center"/>
    </xf>
    <xf numFmtId="0" fontId="7" fillId="3" borderId="58" xfId="0" applyFont="1" applyFill="1" applyBorder="1" applyAlignment="1">
      <alignment horizontal="center" vertical="center"/>
    </xf>
    <xf numFmtId="0" fontId="7" fillId="3" borderId="59" xfId="0" applyFont="1" applyFill="1" applyBorder="1" applyAlignment="1">
      <alignment horizontal="center" vertical="center"/>
    </xf>
    <xf numFmtId="0" fontId="7" fillId="3" borderId="60"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8"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3" xfId="0" applyFont="1" applyFill="1" applyBorder="1" applyAlignment="1">
      <alignment horizontal="center" vertical="center"/>
    </xf>
    <xf numFmtId="0" fontId="8" fillId="3" borderId="10" xfId="0" applyFont="1" applyFill="1" applyBorder="1" applyAlignment="1">
      <alignment horizontal="center" vertical="center" shrinkToFit="1"/>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7" fillId="3" borderId="13" xfId="0" applyFont="1" applyFill="1" applyBorder="1" applyAlignment="1">
      <alignment vertical="center" textRotation="255"/>
    </xf>
    <xf numFmtId="0" fontId="7" fillId="3" borderId="14" xfId="0" applyFont="1" applyFill="1" applyBorder="1" applyAlignment="1">
      <alignment vertical="center" textRotation="255"/>
    </xf>
    <xf numFmtId="0" fontId="8" fillId="3" borderId="12" xfId="0" applyFont="1" applyFill="1" applyBorder="1" applyAlignment="1">
      <alignment horizontal="center" vertical="center" shrinkToFit="1"/>
    </xf>
    <xf numFmtId="0" fontId="7" fillId="3" borderId="12" xfId="0" applyFont="1" applyFill="1" applyBorder="1" applyAlignment="1">
      <alignment horizontal="center" vertical="distributed" wrapText="1"/>
    </xf>
    <xf numFmtId="0" fontId="7" fillId="3" borderId="12" xfId="0" applyFont="1" applyFill="1" applyBorder="1" applyAlignment="1">
      <alignment horizontal="center" vertical="center" shrinkToFit="1"/>
    </xf>
    <xf numFmtId="0" fontId="8" fillId="3" borderId="12" xfId="0" applyFont="1" applyFill="1" applyBorder="1" applyAlignment="1">
      <alignment horizontal="center" vertical="center"/>
    </xf>
    <xf numFmtId="0" fontId="44" fillId="6" borderId="1" xfId="0" applyFont="1" applyFill="1" applyBorder="1" applyAlignment="1">
      <alignment horizontal="center" vertical="center" wrapText="1"/>
    </xf>
    <xf numFmtId="0" fontId="44" fillId="6" borderId="4" xfId="0" applyFont="1" applyFill="1" applyBorder="1" applyAlignment="1">
      <alignment horizontal="center" vertical="center" wrapText="1"/>
    </xf>
    <xf numFmtId="0" fontId="44" fillId="6" borderId="5" xfId="0" applyFont="1" applyFill="1" applyBorder="1" applyAlignment="1">
      <alignment horizontal="center" vertical="center" wrapText="1"/>
    </xf>
    <xf numFmtId="0" fontId="7" fillId="0" borderId="13" xfId="0" applyFont="1" applyBorder="1" applyAlignment="1">
      <alignment horizontal="center" vertical="center"/>
    </xf>
    <xf numFmtId="0" fontId="7" fillId="0" borderId="43" xfId="0" applyFont="1" applyBorder="1" applyAlignment="1">
      <alignment horizontal="center" vertical="center"/>
    </xf>
    <xf numFmtId="57" fontId="7" fillId="3" borderId="12" xfId="0" applyNumberFormat="1" applyFont="1" applyFill="1" applyBorder="1" applyAlignment="1">
      <alignment horizontal="center" vertical="center" wrapText="1"/>
    </xf>
    <xf numFmtId="0" fontId="7" fillId="3" borderId="12" xfId="0" applyFont="1" applyFill="1" applyBorder="1" applyAlignment="1">
      <alignment horizontal="center" vertical="center" wrapText="1"/>
    </xf>
    <xf numFmtId="38" fontId="7" fillId="3" borderId="10" xfId="2" quotePrefix="1" applyFont="1" applyFill="1" applyBorder="1" applyAlignment="1">
      <alignment horizontal="right" vertical="center"/>
    </xf>
    <xf numFmtId="38" fontId="7" fillId="3" borderId="2" xfId="2" applyFont="1" applyFill="1" applyBorder="1" applyAlignment="1">
      <alignment horizontal="right" vertical="center"/>
    </xf>
    <xf numFmtId="38" fontId="7" fillId="3" borderId="10" xfId="2" applyFont="1" applyFill="1" applyBorder="1" applyAlignment="1">
      <alignment horizontal="right" vertical="center"/>
    </xf>
    <xf numFmtId="0" fontId="7" fillId="3" borderId="1" xfId="0" quotePrefix="1" applyFont="1" applyFill="1" applyBorder="1" applyAlignment="1">
      <alignment horizontal="right" vertical="center"/>
    </xf>
    <xf numFmtId="0" fontId="1" fillId="3" borderId="5" xfId="0" applyFont="1" applyFill="1" applyBorder="1" applyAlignment="1">
      <alignment horizontal="right" vertical="center"/>
    </xf>
    <xf numFmtId="0" fontId="7" fillId="3" borderId="9" xfId="0" applyFont="1" applyFill="1" applyBorder="1" applyAlignment="1">
      <alignment horizontal="right" vertical="center"/>
    </xf>
    <xf numFmtId="0" fontId="1" fillId="3" borderId="7" xfId="0" applyFont="1" applyFill="1" applyBorder="1" applyAlignment="1">
      <alignment horizontal="right" vertical="center"/>
    </xf>
    <xf numFmtId="38" fontId="7" fillId="3" borderId="1" xfId="2" quotePrefix="1" applyFont="1" applyFill="1" applyBorder="1" applyAlignment="1">
      <alignment horizontal="right" vertical="center"/>
    </xf>
    <xf numFmtId="38" fontId="7" fillId="3" borderId="4" xfId="2" applyFont="1" applyFill="1" applyBorder="1" applyAlignment="1">
      <alignment horizontal="right" vertical="center"/>
    </xf>
    <xf numFmtId="38" fontId="7" fillId="3" borderId="9" xfId="2" applyFont="1" applyFill="1" applyBorder="1" applyAlignment="1">
      <alignment horizontal="right" vertical="center"/>
    </xf>
    <xf numFmtId="38" fontId="7" fillId="3" borderId="6" xfId="2" applyFont="1" applyFill="1" applyBorder="1" applyAlignment="1">
      <alignment horizontal="right" vertical="center"/>
    </xf>
    <xf numFmtId="38" fontId="7" fillId="3" borderId="5" xfId="2" applyFont="1" applyFill="1" applyBorder="1" applyAlignment="1">
      <alignment horizontal="center" vertical="center"/>
    </xf>
    <xf numFmtId="38" fontId="7" fillId="3" borderId="7" xfId="2" applyFont="1" applyFill="1" applyBorder="1" applyAlignment="1">
      <alignment horizontal="center" vertical="center"/>
    </xf>
    <xf numFmtId="0" fontId="48" fillId="0" borderId="1" xfId="5" applyFont="1" applyBorder="1" applyAlignment="1">
      <alignment horizontal="right" vertical="center"/>
    </xf>
    <xf numFmtId="0" fontId="48" fillId="0" borderId="4" xfId="5" applyFont="1" applyBorder="1" applyAlignment="1">
      <alignment horizontal="right" vertical="center"/>
    </xf>
    <xf numFmtId="180" fontId="48" fillId="0" borderId="1" xfId="5" applyNumberFormat="1" applyFont="1" applyBorder="1" applyAlignment="1">
      <alignment horizontal="right" vertical="center"/>
    </xf>
    <xf numFmtId="180" fontId="48" fillId="0" borderId="4" xfId="5" applyNumberFormat="1" applyFont="1" applyBorder="1" applyAlignment="1">
      <alignment horizontal="right" vertical="center"/>
    </xf>
    <xf numFmtId="180" fontId="48" fillId="0" borderId="10" xfId="5" applyNumberFormat="1" applyFont="1" applyBorder="1" applyAlignment="1">
      <alignment horizontal="right" vertical="center"/>
    </xf>
    <xf numFmtId="180" fontId="48" fillId="0" borderId="2" xfId="5" applyNumberFormat="1" applyFont="1" applyBorder="1" applyAlignment="1">
      <alignment horizontal="right" vertical="center"/>
    </xf>
    <xf numFmtId="0" fontId="48" fillId="0" borderId="14" xfId="5" applyFont="1" applyBorder="1" applyAlignment="1">
      <alignment horizontal="center" vertical="center" textRotation="255"/>
    </xf>
    <xf numFmtId="0" fontId="48" fillId="0" borderId="1" xfId="5" applyFont="1" applyBorder="1" applyAlignment="1">
      <alignment horizontal="center" vertical="center" textRotation="255" shrinkToFit="1"/>
    </xf>
    <xf numFmtId="0" fontId="48" fillId="0" borderId="8" xfId="5" applyFont="1" applyBorder="1" applyAlignment="1">
      <alignment horizontal="center" vertical="center" textRotation="255" shrinkToFit="1"/>
    </xf>
    <xf numFmtId="0" fontId="48" fillId="0" borderId="9" xfId="5" applyFont="1" applyBorder="1" applyAlignment="1">
      <alignment horizontal="center" vertical="center" textRotation="255" shrinkToFit="1"/>
    </xf>
    <xf numFmtId="0" fontId="7" fillId="2" borderId="4" xfId="5" applyFont="1" applyFill="1" applyBorder="1" applyAlignment="1">
      <alignment horizontal="center" vertical="center"/>
    </xf>
    <xf numFmtId="0" fontId="7" fillId="2" borderId="6" xfId="5" applyFont="1" applyFill="1" applyBorder="1" applyAlignment="1">
      <alignment horizontal="center" vertical="center"/>
    </xf>
    <xf numFmtId="0" fontId="7" fillId="0" borderId="1" xfId="0" applyFont="1" applyBorder="1" applyAlignment="1">
      <alignment horizontal="left" vertical="top"/>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4" xfId="5" applyFont="1" applyBorder="1" applyAlignment="1">
      <alignment horizontal="center" vertical="center"/>
    </xf>
    <xf numFmtId="0" fontId="7" fillId="0" borderId="5" xfId="5" applyFont="1" applyBorder="1" applyAlignment="1">
      <alignment horizontal="center" vertical="center"/>
    </xf>
    <xf numFmtId="0" fontId="7" fillId="0" borderId="10" xfId="5" applyFont="1" applyBorder="1" applyAlignment="1">
      <alignment horizontal="center" vertical="center" wrapText="1"/>
    </xf>
    <xf numFmtId="0" fontId="7" fillId="0" borderId="1" xfId="5" applyFont="1" applyBorder="1" applyAlignment="1">
      <alignment horizontal="center" vertical="center"/>
    </xf>
    <xf numFmtId="0" fontId="7" fillId="0" borderId="9" xfId="5" applyFont="1" applyBorder="1" applyAlignment="1">
      <alignment horizontal="center" vertical="center"/>
    </xf>
    <xf numFmtId="38" fontId="7" fillId="0" borderId="4" xfId="3" applyFont="1" applyFill="1" applyBorder="1" applyAlignment="1">
      <alignment horizontal="right" vertical="center"/>
    </xf>
    <xf numFmtId="38" fontId="7" fillId="0" borderId="6" xfId="3" applyFont="1" applyFill="1" applyBorder="1" applyAlignment="1">
      <alignment horizontal="right" vertical="center"/>
    </xf>
    <xf numFmtId="0" fontId="7" fillId="0" borderId="1" xfId="5" applyFont="1" applyBorder="1" applyAlignment="1">
      <alignment horizontal="left" vertical="center"/>
    </xf>
    <xf numFmtId="0" fontId="7" fillId="0" borderId="4" xfId="5" applyFont="1" applyBorder="1" applyAlignment="1">
      <alignment horizontal="left" vertical="center"/>
    </xf>
    <xf numFmtId="0" fontId="7" fillId="0" borderId="5" xfId="5" applyFont="1" applyBorder="1" applyAlignment="1">
      <alignment horizontal="left" vertical="center"/>
    </xf>
    <xf numFmtId="0" fontId="7" fillId="0" borderId="8" xfId="5" applyFont="1" applyBorder="1" applyAlignment="1">
      <alignment horizontal="left" vertical="top" wrapText="1"/>
    </xf>
    <xf numFmtId="0" fontId="7" fillId="0" borderId="0" xfId="5" applyFont="1" applyAlignment="1">
      <alignment horizontal="left" vertical="top" wrapText="1"/>
    </xf>
    <xf numFmtId="0" fontId="7" fillId="0" borderId="11" xfId="5" applyFont="1" applyBorder="1" applyAlignment="1">
      <alignment horizontal="left" vertical="top" wrapText="1"/>
    </xf>
    <xf numFmtId="38" fontId="7" fillId="0" borderId="1" xfId="3" applyFont="1" applyFill="1" applyBorder="1" applyAlignment="1">
      <alignment horizontal="center" vertical="center"/>
    </xf>
    <xf numFmtId="38" fontId="7" fillId="0" borderId="4" xfId="3" applyFont="1" applyFill="1" applyBorder="1" applyAlignment="1">
      <alignment horizontal="center" vertical="center"/>
    </xf>
    <xf numFmtId="38" fontId="7" fillId="0" borderId="8" xfId="3" applyFont="1" applyFill="1" applyBorder="1" applyAlignment="1">
      <alignment horizontal="center" vertical="center"/>
    </xf>
    <xf numFmtId="38" fontId="7" fillId="0" borderId="0" xfId="3" applyFont="1" applyFill="1" applyBorder="1" applyAlignment="1">
      <alignment horizontal="center" vertical="center"/>
    </xf>
    <xf numFmtId="38" fontId="7" fillId="0" borderId="5" xfId="3" applyFont="1" applyFill="1" applyBorder="1" applyAlignment="1">
      <alignment horizontal="center" vertical="center"/>
    </xf>
    <xf numFmtId="38" fontId="7" fillId="0" borderId="11" xfId="3" applyFont="1" applyFill="1" applyBorder="1" applyAlignment="1">
      <alignment horizontal="center" vertical="center"/>
    </xf>
    <xf numFmtId="38" fontId="7" fillId="0" borderId="0" xfId="3" applyFont="1" applyFill="1" applyBorder="1" applyAlignment="1">
      <alignment horizontal="right" vertical="center"/>
    </xf>
    <xf numFmtId="0" fontId="7" fillId="0" borderId="10" xfId="5" applyFont="1" applyBorder="1" applyAlignment="1">
      <alignment horizontal="left" vertical="center"/>
    </xf>
    <xf numFmtId="0" fontId="7" fillId="0" borderId="2" xfId="5" applyFont="1" applyBorder="1" applyAlignment="1">
      <alignment horizontal="left" vertical="center"/>
    </xf>
    <xf numFmtId="38" fontId="7" fillId="0" borderId="53" xfId="3" applyFont="1" applyFill="1" applyBorder="1" applyAlignment="1">
      <alignment horizontal="center" vertical="center"/>
    </xf>
    <xf numFmtId="38" fontId="7" fillId="0" borderId="15" xfId="3" applyFont="1" applyFill="1" applyBorder="1" applyAlignment="1">
      <alignment horizontal="center" vertical="center"/>
    </xf>
    <xf numFmtId="38" fontId="7" fillId="0" borderId="54" xfId="3" applyFont="1" applyFill="1" applyBorder="1" applyAlignment="1">
      <alignment horizontal="center" vertical="center"/>
    </xf>
    <xf numFmtId="38" fontId="7" fillId="0" borderId="55" xfId="3" applyFont="1" applyFill="1" applyBorder="1" applyAlignment="1">
      <alignment horizontal="center" vertical="center"/>
    </xf>
    <xf numFmtId="38" fontId="7" fillId="0" borderId="56" xfId="3" applyFont="1" applyFill="1" applyBorder="1" applyAlignment="1">
      <alignment horizontal="center" vertical="center"/>
    </xf>
    <xf numFmtId="38" fontId="7" fillId="0" borderId="57" xfId="3" applyFont="1" applyFill="1" applyBorder="1" applyAlignment="1">
      <alignment horizontal="center" vertical="center"/>
    </xf>
    <xf numFmtId="38" fontId="7" fillId="0" borderId="15" xfId="3" applyFont="1" applyFill="1" applyBorder="1" applyAlignment="1">
      <alignment horizontal="right" vertical="center"/>
    </xf>
    <xf numFmtId="38" fontId="7" fillId="0" borderId="55" xfId="3" applyFont="1" applyFill="1" applyBorder="1" applyAlignment="1">
      <alignment horizontal="right" vertical="center"/>
    </xf>
    <xf numFmtId="0" fontId="7" fillId="0" borderId="56" xfId="5" applyFont="1" applyBorder="1" applyAlignment="1">
      <alignment horizontal="center" vertical="center"/>
    </xf>
    <xf numFmtId="0" fontId="7" fillId="0" borderId="57" xfId="5" applyFont="1" applyBorder="1" applyAlignment="1">
      <alignment horizontal="center" vertical="center"/>
    </xf>
    <xf numFmtId="0" fontId="7" fillId="0" borderId="9" xfId="5" applyFont="1" applyBorder="1" applyAlignment="1">
      <alignment horizontal="left" vertical="top" wrapText="1"/>
    </xf>
    <xf numFmtId="0" fontId="7" fillId="0" borderId="6" xfId="5" applyFont="1" applyBorder="1" applyAlignment="1">
      <alignment horizontal="left" vertical="top" wrapText="1"/>
    </xf>
    <xf numFmtId="0" fontId="7" fillId="0" borderId="7" xfId="5" applyFont="1" applyBorder="1" applyAlignment="1">
      <alignment horizontal="left" vertical="top" wrapText="1"/>
    </xf>
    <xf numFmtId="0" fontId="7" fillId="15" borderId="12" xfId="0" applyFont="1" applyFill="1" applyBorder="1" applyAlignment="1">
      <alignment horizontal="center" vertical="center"/>
    </xf>
    <xf numFmtId="0" fontId="94" fillId="15" borderId="10" xfId="0" applyFont="1" applyFill="1" applyBorder="1" applyAlignment="1">
      <alignment horizontal="left" vertical="center" shrinkToFit="1"/>
    </xf>
    <xf numFmtId="0" fontId="94" fillId="15" borderId="2" xfId="0" applyFont="1" applyFill="1" applyBorder="1" applyAlignment="1">
      <alignment horizontal="left" vertical="center" shrinkToFit="1"/>
    </xf>
    <xf numFmtId="0" fontId="94" fillId="15" borderId="144" xfId="0" applyFont="1" applyFill="1" applyBorder="1" applyAlignment="1">
      <alignment horizontal="center" vertical="center" shrinkToFit="1"/>
    </xf>
    <xf numFmtId="0" fontId="94" fillId="15" borderId="2" xfId="0" applyFont="1" applyFill="1" applyBorder="1" applyAlignment="1">
      <alignment horizontal="center" vertical="center" shrinkToFit="1"/>
    </xf>
    <xf numFmtId="0" fontId="94" fillId="15" borderId="3" xfId="0" applyFont="1" applyFill="1" applyBorder="1" applyAlignment="1">
      <alignment horizontal="center" vertical="center" shrinkToFit="1"/>
    </xf>
    <xf numFmtId="0" fontId="94" fillId="0" borderId="140" xfId="0" applyFont="1" applyBorder="1" applyAlignment="1">
      <alignment horizontal="center" vertical="center"/>
    </xf>
    <xf numFmtId="0" fontId="94" fillId="0" borderId="136" xfId="0" applyFont="1" applyBorder="1" applyAlignment="1">
      <alignment horizontal="center" vertical="center"/>
    </xf>
    <xf numFmtId="0" fontId="94" fillId="0" borderId="139" xfId="0" applyFont="1" applyBorder="1" applyAlignment="1">
      <alignment horizontal="center" vertical="center"/>
    </xf>
    <xf numFmtId="0" fontId="7" fillId="15" borderId="14" xfId="0" applyFont="1" applyFill="1" applyBorder="1" applyAlignment="1">
      <alignment horizontal="center" vertical="center"/>
    </xf>
    <xf numFmtId="0" fontId="7" fillId="0" borderId="1" xfId="5" applyFont="1" applyBorder="1" applyAlignment="1">
      <alignment horizontal="left" vertical="top" wrapText="1"/>
    </xf>
    <xf numFmtId="0" fontId="7" fillId="0" borderId="4" xfId="5" applyFont="1" applyBorder="1" applyAlignment="1">
      <alignment horizontal="left" vertical="top" wrapText="1"/>
    </xf>
    <xf numFmtId="0" fontId="7" fillId="0" borderId="5" xfId="5" applyFont="1" applyBorder="1" applyAlignment="1">
      <alignment horizontal="left" vertical="top" wrapText="1"/>
    </xf>
    <xf numFmtId="0" fontId="94" fillId="0" borderId="138" xfId="0" applyFont="1" applyBorder="1" applyAlignment="1">
      <alignment horizontal="center" vertical="center"/>
    </xf>
    <xf numFmtId="0" fontId="94" fillId="0" borderId="135" xfId="0" applyFont="1" applyBorder="1" applyAlignment="1">
      <alignment horizontal="center" vertical="center"/>
    </xf>
    <xf numFmtId="0" fontId="94" fillId="0" borderId="137" xfId="0" applyFont="1" applyBorder="1" applyAlignment="1">
      <alignment horizontal="center" vertical="center"/>
    </xf>
    <xf numFmtId="0" fontId="94" fillId="0" borderId="141" xfId="0" applyFont="1" applyBorder="1" applyAlignment="1">
      <alignment horizontal="center" vertical="center"/>
    </xf>
    <xf numFmtId="0" fontId="94" fillId="0" borderId="155" xfId="0" applyFont="1" applyBorder="1" applyAlignment="1">
      <alignment horizontal="center" vertical="center" shrinkToFit="1"/>
    </xf>
    <xf numFmtId="0" fontId="94" fillId="0" borderId="33" xfId="0" applyFont="1" applyBorder="1" applyAlignment="1">
      <alignment horizontal="center" vertical="center" shrinkToFit="1"/>
    </xf>
    <xf numFmtId="0" fontId="94" fillId="0" borderId="156" xfId="0" applyFont="1" applyBorder="1" applyAlignment="1">
      <alignment horizontal="center" vertical="center" shrinkToFit="1"/>
    </xf>
    <xf numFmtId="0" fontId="94" fillId="0" borderId="146" xfId="0" applyFont="1" applyBorder="1" applyAlignment="1">
      <alignment horizontal="center" vertical="center" shrinkToFit="1"/>
    </xf>
    <xf numFmtId="0" fontId="94" fillId="0" borderId="0" xfId="0" applyFont="1" applyAlignment="1">
      <alignment horizontal="center" vertical="center" shrinkToFit="1"/>
    </xf>
    <xf numFmtId="0" fontId="94" fillId="0" borderId="31" xfId="0" applyFont="1" applyBorder="1" applyAlignment="1">
      <alignment horizontal="center" vertical="center" shrinkToFit="1"/>
    </xf>
    <xf numFmtId="0" fontId="94" fillId="0" borderId="142" xfId="0" applyFont="1" applyBorder="1" applyAlignment="1">
      <alignment horizontal="center" vertical="center" shrinkToFit="1"/>
    </xf>
    <xf numFmtId="0" fontId="94" fillId="0" borderId="6" xfId="0" applyFont="1" applyBorder="1" applyAlignment="1">
      <alignment horizontal="center" vertical="center" shrinkToFit="1"/>
    </xf>
    <xf numFmtId="0" fontId="94" fillId="0" borderId="29" xfId="0" applyFont="1" applyBorder="1" applyAlignment="1">
      <alignment horizontal="center" vertical="center" shrinkToFit="1"/>
    </xf>
    <xf numFmtId="0" fontId="94" fillId="0" borderId="143" xfId="0" applyFont="1" applyBorder="1" applyAlignment="1">
      <alignment horizontal="center" vertical="center" wrapText="1"/>
    </xf>
    <xf numFmtId="0" fontId="94" fillId="0" borderId="4" xfId="0" applyFont="1" applyBorder="1" applyAlignment="1">
      <alignment horizontal="center" vertical="center" wrapText="1"/>
    </xf>
    <xf numFmtId="0" fontId="94" fillId="0" borderId="32" xfId="0" applyFont="1" applyBorder="1" applyAlignment="1">
      <alignment horizontal="center" vertical="center" wrapText="1"/>
    </xf>
    <xf numFmtId="0" fontId="94" fillId="0" borderId="146" xfId="0" applyFont="1" applyBorder="1" applyAlignment="1">
      <alignment horizontal="center" vertical="center" wrapText="1"/>
    </xf>
    <xf numFmtId="0" fontId="94" fillId="0" borderId="0" xfId="0" applyFont="1" applyAlignment="1">
      <alignment horizontal="center" vertical="center" wrapText="1"/>
    </xf>
    <xf numFmtId="0" fontId="94" fillId="0" borderId="31" xfId="0" applyFont="1" applyBorder="1" applyAlignment="1">
      <alignment horizontal="center" vertical="center" wrapText="1"/>
    </xf>
    <xf numFmtId="0" fontId="94" fillId="0" borderId="147" xfId="0" applyFont="1" applyBorder="1" applyAlignment="1">
      <alignment horizontal="center" vertical="center" wrapText="1"/>
    </xf>
    <xf numFmtId="0" fontId="94" fillId="0" borderId="148" xfId="0" applyFont="1" applyBorder="1" applyAlignment="1">
      <alignment horizontal="center" vertical="center" wrapText="1"/>
    </xf>
    <xf numFmtId="0" fontId="94" fillId="0" borderId="149" xfId="0" applyFont="1" applyBorder="1" applyAlignment="1">
      <alignment horizontal="center" vertical="center" wrapText="1"/>
    </xf>
    <xf numFmtId="38" fontId="7" fillId="0" borderId="58" xfId="3" applyFont="1" applyFill="1" applyBorder="1" applyAlignment="1">
      <alignment horizontal="center" vertical="center"/>
    </xf>
    <xf numFmtId="38" fontId="7" fillId="0" borderId="59" xfId="3" applyFont="1" applyFill="1" applyBorder="1" applyAlignment="1">
      <alignment horizontal="center" vertical="center"/>
    </xf>
    <xf numFmtId="38" fontId="7" fillId="0" borderId="60" xfId="3" applyFont="1" applyFill="1" applyBorder="1" applyAlignment="1">
      <alignment horizontal="center" vertical="center"/>
    </xf>
    <xf numFmtId="38" fontId="7" fillId="0" borderId="59" xfId="3" applyFont="1" applyFill="1" applyBorder="1" applyAlignment="1">
      <alignment horizontal="right" vertical="center"/>
    </xf>
    <xf numFmtId="0" fontId="7" fillId="0" borderId="60" xfId="5" applyFont="1" applyBorder="1" applyAlignment="1">
      <alignment horizontal="center" vertical="center"/>
    </xf>
    <xf numFmtId="0" fontId="94" fillId="15" borderId="150" xfId="0" applyFont="1" applyFill="1" applyBorder="1" applyAlignment="1">
      <alignment horizontal="center" vertical="center" shrinkToFit="1"/>
    </xf>
    <xf numFmtId="0" fontId="94" fillId="15" borderId="151" xfId="0" applyFont="1" applyFill="1" applyBorder="1" applyAlignment="1">
      <alignment horizontal="center" vertical="center" shrinkToFit="1"/>
    </xf>
    <xf numFmtId="0" fontId="94" fillId="15" borderId="152" xfId="0" applyFont="1" applyFill="1" applyBorder="1" applyAlignment="1">
      <alignment horizontal="center" vertical="center" shrinkToFit="1"/>
    </xf>
    <xf numFmtId="0" fontId="7" fillId="15" borderId="157" xfId="0" applyFont="1" applyFill="1" applyBorder="1" applyAlignment="1">
      <alignment horizontal="center" vertical="center"/>
    </xf>
    <xf numFmtId="0" fontId="94" fillId="15" borderId="153" xfId="0" applyFont="1" applyFill="1" applyBorder="1" applyAlignment="1">
      <alignment horizontal="left" vertical="center" shrinkToFit="1"/>
    </xf>
    <xf numFmtId="0" fontId="94" fillId="15" borderId="151" xfId="0" applyFont="1" applyFill="1" applyBorder="1" applyAlignment="1">
      <alignment horizontal="left" vertical="center" shrinkToFit="1"/>
    </xf>
    <xf numFmtId="0" fontId="7" fillId="0" borderId="0" xfId="0" applyFont="1" applyAlignment="1">
      <alignment horizontal="right" vertical="center"/>
    </xf>
    <xf numFmtId="0" fontId="7" fillId="11" borderId="4"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0" xfId="0" applyFont="1" applyFill="1" applyAlignment="1">
      <alignment horizontal="center" vertical="center" wrapText="1"/>
    </xf>
    <xf numFmtId="0" fontId="7" fillId="11" borderId="9"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4" fontId="7" fillId="0" borderId="1" xfId="0" applyNumberFormat="1" applyFont="1" applyBorder="1" applyAlignment="1">
      <alignment horizontal="center" vertical="center" wrapText="1"/>
    </xf>
    <xf numFmtId="4" fontId="7" fillId="0" borderId="4" xfId="0" applyNumberFormat="1" applyFont="1" applyBorder="1" applyAlignment="1">
      <alignment horizontal="center" vertical="center" wrapText="1"/>
    </xf>
    <xf numFmtId="4" fontId="7" fillId="0" borderId="9" xfId="0" applyNumberFormat="1" applyFont="1" applyBorder="1" applyAlignment="1">
      <alignment horizontal="center" vertical="center" wrapText="1"/>
    </xf>
    <xf numFmtId="4" fontId="7" fillId="0" borderId="6" xfId="0" applyNumberFormat="1" applyFont="1" applyBorder="1" applyAlignment="1">
      <alignment horizontal="center" vertical="center" wrapText="1"/>
    </xf>
    <xf numFmtId="0" fontId="7" fillId="0" borderId="4"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0" fillId="0" borderId="23" xfId="0" applyBorder="1" applyAlignment="1">
      <alignment horizontal="center" vertical="center" wrapText="1"/>
    </xf>
    <xf numFmtId="0" fontId="0" fillId="11" borderId="4" xfId="0" applyFill="1" applyBorder="1" applyAlignment="1">
      <alignment vertical="center" wrapText="1"/>
    </xf>
    <xf numFmtId="0" fontId="0" fillId="11" borderId="21" xfId="0" applyFill="1" applyBorder="1" applyAlignment="1">
      <alignment vertical="center" wrapText="1"/>
    </xf>
    <xf numFmtId="0" fontId="0" fillId="11" borderId="22" xfId="0" applyFill="1" applyBorder="1" applyAlignment="1">
      <alignment vertical="center" wrapText="1"/>
    </xf>
    <xf numFmtId="4" fontId="7" fillId="15" borderId="8" xfId="0" applyNumberFormat="1" applyFont="1" applyFill="1" applyBorder="1" applyAlignment="1">
      <alignment horizontal="center" vertical="center" wrapText="1"/>
    </xf>
    <xf numFmtId="0" fontId="0" fillId="15" borderId="31" xfId="0" applyFill="1" applyBorder="1" applyAlignment="1">
      <alignment horizontal="center" vertical="center" wrapText="1"/>
    </xf>
    <xf numFmtId="0" fontId="0" fillId="15" borderId="9" xfId="0" applyFill="1" applyBorder="1" applyAlignment="1">
      <alignment horizontal="center" vertical="center" wrapText="1"/>
    </xf>
    <xf numFmtId="0" fontId="0" fillId="15" borderId="29" xfId="0" applyFill="1" applyBorder="1" applyAlignment="1">
      <alignment horizontal="center"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7" xfId="0" applyBorder="1" applyAlignment="1">
      <alignment horizontal="center" vertical="center" wrapText="1"/>
    </xf>
    <xf numFmtId="0" fontId="7" fillId="10" borderId="1" xfId="0" applyFont="1" applyFill="1" applyBorder="1" applyAlignment="1">
      <alignment horizontal="center" vertical="center" wrapText="1"/>
    </xf>
    <xf numFmtId="0" fontId="0" fillId="0" borderId="9" xfId="0" applyBorder="1" applyAlignment="1">
      <alignment vertical="center" wrapText="1"/>
    </xf>
    <xf numFmtId="4" fontId="7" fillId="15" borderId="127" xfId="0" applyNumberFormat="1" applyFont="1" applyFill="1" applyBorder="1" applyAlignment="1">
      <alignment horizontal="center" vertical="center" wrapText="1"/>
    </xf>
    <xf numFmtId="0" fontId="0" fillId="15" borderId="130" xfId="0" applyFill="1" applyBorder="1" applyAlignment="1">
      <alignment horizontal="center" vertical="center" wrapText="1"/>
    </xf>
    <xf numFmtId="0" fontId="0" fillId="15" borderId="131" xfId="0" applyFill="1" applyBorder="1" applyAlignment="1">
      <alignment horizontal="center" vertical="center" wrapText="1"/>
    </xf>
    <xf numFmtId="0" fontId="0" fillId="15" borderId="134" xfId="0" applyFill="1" applyBorder="1" applyAlignment="1">
      <alignment horizontal="center" vertical="center" wrapText="1"/>
    </xf>
    <xf numFmtId="0" fontId="7" fillId="0" borderId="12" xfId="0" applyFont="1" applyBorder="1" applyAlignment="1">
      <alignment horizontal="center" vertical="center" wrapText="1"/>
    </xf>
    <xf numFmtId="0" fontId="7" fillId="0" borderId="94" xfId="0" applyFont="1" applyBorder="1" applyAlignment="1">
      <alignment horizontal="center" vertical="center" wrapText="1"/>
    </xf>
    <xf numFmtId="0" fontId="0" fillId="0" borderId="4"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vertical="center" wrapText="1"/>
    </xf>
    <xf numFmtId="0" fontId="6" fillId="0" borderId="0" xfId="0" applyFont="1" applyAlignment="1">
      <alignment horizontal="left" vertical="top" wrapText="1"/>
    </xf>
    <xf numFmtId="0" fontId="73" fillId="14" borderId="10" xfId="0" applyFont="1" applyFill="1" applyBorder="1" applyAlignment="1">
      <alignment horizontal="center" vertical="center" wrapText="1"/>
    </xf>
    <xf numFmtId="0" fontId="73" fillId="14" borderId="2" xfId="0" applyFont="1" applyFill="1" applyBorder="1" applyAlignment="1">
      <alignment horizontal="center" vertical="center" wrapText="1"/>
    </xf>
    <xf numFmtId="0" fontId="73" fillId="14" borderId="3" xfId="0" applyFont="1" applyFill="1" applyBorder="1" applyAlignment="1">
      <alignment horizontal="center" vertical="center" wrapText="1"/>
    </xf>
    <xf numFmtId="0" fontId="7" fillId="0" borderId="126" xfId="0" applyFont="1" applyBorder="1" applyAlignment="1">
      <alignment horizontal="center" vertical="center" textRotation="255" wrapText="1"/>
    </xf>
    <xf numFmtId="0" fontId="7" fillId="0" borderId="42" xfId="0" applyFont="1" applyBorder="1" applyAlignment="1">
      <alignment horizontal="center" vertical="center" textRotation="255" wrapText="1"/>
    </xf>
    <xf numFmtId="0" fontId="7" fillId="0" borderId="124" xfId="0" applyFont="1" applyBorder="1" applyAlignment="1">
      <alignment horizontal="center" vertical="center" textRotation="255" wrapText="1"/>
    </xf>
    <xf numFmtId="0" fontId="7" fillId="0" borderId="12" xfId="0" applyFont="1" applyBorder="1" applyAlignment="1">
      <alignment horizontal="center" vertical="center" textRotation="255" wrapText="1"/>
    </xf>
    <xf numFmtId="0" fontId="7" fillId="0" borderId="125" xfId="0" applyFont="1" applyBorder="1" applyAlignment="1">
      <alignment horizontal="center" vertical="center" textRotation="255" wrapText="1"/>
    </xf>
    <xf numFmtId="0" fontId="7" fillId="0" borderId="94" xfId="0" applyFont="1" applyBorder="1" applyAlignment="1">
      <alignment horizontal="center" vertical="center" textRotation="255" wrapText="1"/>
    </xf>
    <xf numFmtId="4" fontId="7" fillId="0" borderId="127" xfId="0" applyNumberFormat="1" applyFont="1" applyBorder="1" applyAlignment="1">
      <alignment horizontal="center" vertical="center" wrapText="1"/>
    </xf>
    <xf numFmtId="4" fontId="7" fillId="0" borderId="128" xfId="0" applyNumberFormat="1" applyFont="1" applyBorder="1" applyAlignment="1">
      <alignment horizontal="center" vertical="center" wrapText="1"/>
    </xf>
    <xf numFmtId="4" fontId="7" fillId="0" borderId="129" xfId="0" applyNumberFormat="1" applyFont="1" applyBorder="1" applyAlignment="1">
      <alignment horizontal="center" vertical="center" wrapText="1"/>
    </xf>
    <xf numFmtId="4" fontId="7" fillId="0" borderId="131" xfId="0" applyNumberFormat="1" applyFont="1" applyBorder="1" applyAlignment="1">
      <alignment horizontal="center" vertical="center" wrapText="1"/>
    </xf>
    <xf numFmtId="4" fontId="7" fillId="0" borderId="132" xfId="0" applyNumberFormat="1" applyFont="1" applyBorder="1" applyAlignment="1">
      <alignment horizontal="center" vertical="center" wrapText="1"/>
    </xf>
    <xf numFmtId="4" fontId="7" fillId="0" borderId="133" xfId="0" applyNumberFormat="1" applyFont="1" applyBorder="1" applyAlignment="1">
      <alignment horizontal="center" vertical="center" wrapText="1"/>
    </xf>
    <xf numFmtId="0" fontId="0" fillId="15" borderId="127" xfId="0" applyFill="1" applyBorder="1" applyAlignment="1">
      <alignment horizontal="center" vertical="center" wrapText="1"/>
    </xf>
    <xf numFmtId="0" fontId="0" fillId="0" borderId="9" xfId="0" applyBorder="1" applyAlignment="1">
      <alignment horizontal="center" vertical="center" wrapText="1"/>
    </xf>
    <xf numFmtId="0" fontId="0" fillId="0" borderId="6" xfId="0" applyBorder="1" applyAlignment="1">
      <alignment horizontal="center" vertical="center" wrapText="1"/>
    </xf>
    <xf numFmtId="0" fontId="7" fillId="11" borderId="12" xfId="0" applyFont="1" applyFill="1" applyBorder="1" applyAlignment="1">
      <alignment horizontal="center" vertical="center" wrapText="1"/>
    </xf>
    <xf numFmtId="0" fontId="7" fillId="11" borderId="4" xfId="0" applyFont="1" applyFill="1" applyBorder="1" applyAlignment="1">
      <alignment horizontal="center" vertical="center" wrapText="1" shrinkToFit="1"/>
    </xf>
    <xf numFmtId="0" fontId="0" fillId="11" borderId="4"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9" xfId="0" applyFill="1" applyBorder="1" applyAlignment="1">
      <alignment vertical="center" wrapText="1"/>
    </xf>
    <xf numFmtId="0" fontId="0" fillId="11" borderId="6" xfId="0" applyFill="1" applyBorder="1" applyAlignment="1">
      <alignment vertical="center" wrapText="1"/>
    </xf>
    <xf numFmtId="0" fontId="7" fillId="0" borderId="69" xfId="0" applyFont="1" applyBorder="1" applyAlignment="1">
      <alignment horizontal="center" vertical="center" wrapText="1"/>
    </xf>
    <xf numFmtId="0" fontId="0" fillId="0" borderId="69" xfId="0" applyBorder="1" applyAlignment="1">
      <alignment horizontal="center" vertical="center" wrapText="1"/>
    </xf>
    <xf numFmtId="0" fontId="0" fillId="0" borderId="69" xfId="0" applyBorder="1" applyAlignment="1">
      <alignment vertical="center" wrapText="1"/>
    </xf>
    <xf numFmtId="0" fontId="7" fillId="0" borderId="70" xfId="0" applyFont="1" applyBorder="1" applyAlignment="1">
      <alignment horizontal="center" vertical="center" wrapText="1"/>
    </xf>
    <xf numFmtId="0" fontId="7" fillId="11" borderId="68" xfId="0" applyFont="1" applyFill="1" applyBorder="1" applyAlignment="1">
      <alignment horizontal="center" vertical="center" wrapText="1"/>
    </xf>
    <xf numFmtId="0" fontId="0" fillId="11" borderId="69" xfId="0" applyFill="1" applyBorder="1" applyAlignment="1">
      <alignment vertical="center" wrapText="1"/>
    </xf>
    <xf numFmtId="0" fontId="7" fillId="11" borderId="42" xfId="0" applyFont="1" applyFill="1" applyBorder="1" applyAlignment="1">
      <alignment horizontal="center" vertical="center" wrapText="1"/>
    </xf>
    <xf numFmtId="4" fontId="7" fillId="0" borderId="68" xfId="0" applyNumberFormat="1" applyFont="1" applyBorder="1" applyAlignment="1">
      <alignment horizontal="center" vertical="center" wrapText="1"/>
    </xf>
    <xf numFmtId="0" fontId="7" fillId="11" borderId="69" xfId="0" applyFont="1" applyFill="1" applyBorder="1" applyAlignment="1">
      <alignment horizontal="center" vertical="center" wrapText="1" shrinkToFit="1"/>
    </xf>
    <xf numFmtId="0" fontId="0" fillId="11" borderId="69" xfId="0" applyFill="1" applyBorder="1" applyAlignment="1">
      <alignment horizontal="center" vertical="center" wrapText="1"/>
    </xf>
    <xf numFmtId="0" fontId="0" fillId="0" borderId="21" xfId="0" applyBorder="1" applyAlignment="1">
      <alignment vertical="center" wrapText="1"/>
    </xf>
    <xf numFmtId="0" fontId="0" fillId="15" borderId="158" xfId="0" applyFill="1" applyBorder="1" applyAlignment="1">
      <alignment horizontal="center" vertical="center" wrapText="1"/>
    </xf>
    <xf numFmtId="0" fontId="0" fillId="15" borderId="159" xfId="0" applyFill="1" applyBorder="1" applyAlignment="1">
      <alignment horizontal="center" vertical="center" wrapText="1"/>
    </xf>
    <xf numFmtId="0" fontId="73" fillId="14" borderId="119" xfId="0" applyFont="1" applyFill="1" applyBorder="1" applyAlignment="1">
      <alignment horizontal="center" vertical="center" wrapText="1"/>
    </xf>
    <xf numFmtId="0" fontId="73" fillId="14" borderId="120" xfId="0" applyFont="1" applyFill="1" applyBorder="1" applyAlignment="1">
      <alignment horizontal="center" vertical="center" wrapText="1"/>
    </xf>
    <xf numFmtId="0" fontId="73" fillId="14" borderId="121" xfId="0" applyFont="1" applyFill="1" applyBorder="1" applyAlignment="1">
      <alignment horizontal="center" vertical="center" wrapText="1"/>
    </xf>
    <xf numFmtId="0" fontId="74" fillId="14" borderId="118" xfId="0" applyFont="1" applyFill="1" applyBorder="1" applyAlignment="1">
      <alignment horizontal="center" vertical="center" wrapText="1"/>
    </xf>
    <xf numFmtId="0" fontId="74" fillId="14" borderId="120" xfId="0" applyFont="1" applyFill="1" applyBorder="1" applyAlignment="1">
      <alignment horizontal="center" vertical="center" wrapText="1"/>
    </xf>
    <xf numFmtId="0" fontId="74" fillId="14" borderId="122" xfId="0" applyFont="1" applyFill="1" applyBorder="1" applyAlignment="1">
      <alignment horizontal="center" vertical="center" wrapText="1"/>
    </xf>
    <xf numFmtId="0" fontId="7" fillId="0" borderId="123" xfId="0" applyFont="1" applyBorder="1" applyAlignment="1">
      <alignment horizontal="center" vertical="center" textRotation="255" wrapText="1"/>
    </xf>
    <xf numFmtId="0" fontId="7" fillId="0" borderId="14" xfId="0" applyFont="1" applyBorder="1" applyAlignment="1">
      <alignment horizontal="center" vertical="center" textRotation="255" wrapText="1"/>
    </xf>
    <xf numFmtId="0" fontId="7" fillId="11" borderId="14" xfId="0" applyFont="1" applyFill="1" applyBorder="1" applyAlignment="1">
      <alignment horizontal="center" vertical="center" wrapText="1"/>
    </xf>
    <xf numFmtId="4" fontId="7" fillId="0" borderId="8" xfId="0" applyNumberFormat="1" applyFont="1" applyBorder="1" applyAlignment="1">
      <alignment horizontal="center" vertical="center" wrapText="1"/>
    </xf>
    <xf numFmtId="0" fontId="0" fillId="0" borderId="0" xfId="0" applyAlignment="1">
      <alignment horizontal="center" vertical="center" wrapText="1"/>
    </xf>
    <xf numFmtId="0" fontId="7" fillId="11" borderId="0" xfId="0" applyFont="1" applyFill="1" applyAlignment="1">
      <alignment horizontal="center" vertical="center" wrapText="1" shrinkToFit="1"/>
    </xf>
    <xf numFmtId="0" fontId="0" fillId="11" borderId="0" xfId="0" applyFill="1" applyAlignment="1">
      <alignment horizontal="center" vertical="center" wrapText="1"/>
    </xf>
    <xf numFmtId="0" fontId="0" fillId="0" borderId="0" xfId="0" applyAlignment="1">
      <alignment vertical="center" wrapText="1"/>
    </xf>
    <xf numFmtId="0" fontId="0" fillId="11" borderId="0" xfId="0" applyFill="1" applyAlignment="1">
      <alignment vertical="center" wrapText="1"/>
    </xf>
    <xf numFmtId="0" fontId="6" fillId="0" borderId="0" xfId="0" applyFont="1" applyAlignment="1">
      <alignment horizontal="left" vertical="center" shrinkToFit="1"/>
    </xf>
    <xf numFmtId="0" fontId="7" fillId="18" borderId="8" xfId="0" applyFont="1" applyFill="1" applyBorder="1" applyAlignment="1">
      <alignment horizontal="center" vertical="center"/>
    </xf>
    <xf numFmtId="0" fontId="7" fillId="18" borderId="11" xfId="0" applyFont="1" applyFill="1" applyBorder="1" applyAlignment="1">
      <alignment horizontal="center" vertical="center"/>
    </xf>
    <xf numFmtId="0" fontId="7" fillId="0" borderId="1" xfId="0" applyFont="1" applyBorder="1" applyAlignment="1">
      <alignment vertical="center"/>
    </xf>
    <xf numFmtId="0" fontId="7" fillId="0" borderId="4" xfId="0" applyFont="1" applyBorder="1" applyAlignment="1">
      <alignment vertical="center"/>
    </xf>
    <xf numFmtId="0" fontId="7" fillId="0" borderId="13" xfId="0" applyFont="1" applyBorder="1" applyAlignment="1">
      <alignment horizontal="center" vertical="center" textRotation="255" shrinkToFit="1"/>
    </xf>
    <xf numFmtId="0" fontId="7" fillId="0" borderId="10" xfId="0" applyFont="1" applyBorder="1" applyAlignment="1">
      <alignment vertical="center"/>
    </xf>
    <xf numFmtId="0" fontId="7" fillId="0" borderId="2" xfId="0" applyFont="1" applyBorder="1" applyAlignment="1">
      <alignment vertical="center"/>
    </xf>
    <xf numFmtId="0" fontId="7" fillId="16" borderId="10" xfId="0" applyFont="1" applyFill="1" applyBorder="1" applyAlignment="1">
      <alignment horizontal="right" vertical="center"/>
    </xf>
    <xf numFmtId="0" fontId="7" fillId="16" borderId="2" xfId="0" applyFont="1" applyFill="1" applyBorder="1" applyAlignment="1">
      <alignment horizontal="right" vertical="center"/>
    </xf>
    <xf numFmtId="0" fontId="7" fillId="17" borderId="10" xfId="0" applyFont="1" applyFill="1" applyBorder="1" applyAlignment="1">
      <alignment horizontal="right" vertical="center"/>
    </xf>
    <xf numFmtId="0" fontId="7" fillId="17" borderId="2" xfId="0" applyFont="1" applyFill="1" applyBorder="1" applyAlignment="1">
      <alignment horizontal="right" vertical="center"/>
    </xf>
    <xf numFmtId="0" fontId="7" fillId="0" borderId="43" xfId="0" applyFont="1" applyBorder="1" applyAlignment="1">
      <alignment vertical="center" shrinkToFit="1"/>
    </xf>
    <xf numFmtId="0" fontId="7" fillId="0" borderId="14" xfId="0" applyFont="1" applyBorder="1" applyAlignment="1">
      <alignment vertical="center" shrinkToFit="1"/>
    </xf>
    <xf numFmtId="0" fontId="7" fillId="18" borderId="1" xfId="0" applyFont="1" applyFill="1" applyBorder="1" applyAlignment="1">
      <alignment horizontal="left" vertical="center"/>
    </xf>
    <xf numFmtId="0" fontId="7" fillId="18" borderId="4" xfId="0" applyFont="1" applyFill="1" applyBorder="1" applyAlignment="1">
      <alignment horizontal="left" vertical="center"/>
    </xf>
    <xf numFmtId="0" fontId="7" fillId="18" borderId="8" xfId="0" applyFont="1" applyFill="1" applyBorder="1" applyAlignment="1">
      <alignment horizontal="left" vertical="center"/>
    </xf>
    <xf numFmtId="0" fontId="7" fillId="18" borderId="0" xfId="0" applyFont="1" applyFill="1" applyAlignment="1">
      <alignment horizontal="left" vertical="center"/>
    </xf>
    <xf numFmtId="0" fontId="7" fillId="18" borderId="12" xfId="0" applyFont="1" applyFill="1" applyBorder="1" applyAlignment="1">
      <alignment horizontal="center" vertical="center"/>
    </xf>
    <xf numFmtId="0" fontId="7" fillId="18" borderId="13" xfId="0" applyFont="1" applyFill="1" applyBorder="1" applyAlignment="1">
      <alignment horizontal="center" vertical="center" shrinkToFit="1"/>
    </xf>
    <xf numFmtId="0" fontId="7" fillId="18" borderId="43" xfId="0" applyFont="1" applyFill="1" applyBorder="1" applyAlignment="1">
      <alignment horizontal="center" vertical="center" shrinkToFit="1"/>
    </xf>
    <xf numFmtId="0" fontId="7" fillId="18" borderId="14" xfId="0" applyFont="1" applyFill="1" applyBorder="1" applyAlignment="1">
      <alignment horizontal="center" vertical="center" shrinkToFit="1"/>
    </xf>
    <xf numFmtId="0" fontId="7" fillId="0" borderId="8"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4" xfId="0" applyFont="1" applyBorder="1" applyAlignment="1">
      <alignment horizontal="center" vertical="center" shrinkToFit="1"/>
    </xf>
    <xf numFmtId="0" fontId="7" fillId="18" borderId="13" xfId="0" applyFont="1" applyFill="1" applyBorder="1" applyAlignment="1">
      <alignment horizontal="center" vertical="center"/>
    </xf>
    <xf numFmtId="0" fontId="7" fillId="18" borderId="43" xfId="0" applyFont="1" applyFill="1" applyBorder="1" applyAlignment="1">
      <alignment horizontal="center" vertical="center"/>
    </xf>
    <xf numFmtId="192" fontId="7" fillId="0" borderId="8" xfId="0" applyNumberFormat="1" applyFont="1" applyBorder="1" applyAlignment="1">
      <alignment horizontal="right" vertical="center"/>
    </xf>
    <xf numFmtId="0" fontId="7" fillId="0" borderId="8" xfId="0" applyFont="1" applyBorder="1" applyAlignment="1">
      <alignment horizontal="right" vertical="center"/>
    </xf>
    <xf numFmtId="0" fontId="7" fillId="0" borderId="7" xfId="0" applyFont="1" applyBorder="1" applyAlignment="1">
      <alignment horizontal="center" vertical="center" shrinkToFit="1"/>
    </xf>
    <xf numFmtId="0" fontId="8"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14" xfId="0" applyFont="1" applyBorder="1" applyAlignment="1">
      <alignment horizontal="center" vertical="center" shrinkToFit="1"/>
    </xf>
    <xf numFmtId="0" fontId="7" fillId="0" borderId="53" xfId="0" applyFont="1" applyBorder="1" applyAlignment="1">
      <alignment horizontal="center" vertical="center"/>
    </xf>
    <xf numFmtId="0" fontId="7" fillId="16" borderId="10" xfId="0" applyFont="1" applyFill="1" applyBorder="1" applyAlignment="1">
      <alignment horizontal="center" vertical="center" shrinkToFit="1"/>
    </xf>
    <xf numFmtId="0" fontId="7" fillId="16" borderId="3" xfId="0" applyFont="1" applyFill="1" applyBorder="1" applyAlignment="1">
      <alignment horizontal="center" vertical="center" shrinkToFit="1"/>
    </xf>
    <xf numFmtId="0" fontId="7" fillId="17" borderId="10" xfId="0" applyFont="1" applyFill="1" applyBorder="1" applyAlignment="1">
      <alignment horizontal="center" vertical="center" shrinkToFit="1"/>
    </xf>
    <xf numFmtId="0" fontId="7" fillId="17" borderId="3" xfId="0" applyFont="1" applyFill="1" applyBorder="1" applyAlignment="1">
      <alignment horizontal="center" vertical="center" shrinkToFit="1"/>
    </xf>
    <xf numFmtId="0" fontId="7" fillId="11" borderId="10" xfId="0" applyFont="1" applyFill="1" applyBorder="1" applyAlignment="1">
      <alignment horizontal="right" vertical="center"/>
    </xf>
    <xf numFmtId="0" fontId="7" fillId="11" borderId="2" xfId="0" applyFont="1" applyFill="1" applyBorder="1" applyAlignment="1">
      <alignment horizontal="right" vertical="center"/>
    </xf>
    <xf numFmtId="0" fontId="7" fillId="13" borderId="10" xfId="0" applyFont="1" applyFill="1" applyBorder="1" applyAlignment="1">
      <alignment horizontal="right" vertical="center"/>
    </xf>
    <xf numFmtId="0" fontId="7" fillId="13" borderId="2" xfId="0" applyFont="1" applyFill="1" applyBorder="1" applyAlignment="1">
      <alignment horizontal="right" vertical="center"/>
    </xf>
    <xf numFmtId="0" fontId="7" fillId="3" borderId="43" xfId="0" applyFont="1" applyFill="1" applyBorder="1" applyAlignment="1">
      <alignment horizontal="center" vertical="center"/>
    </xf>
    <xf numFmtId="0" fontId="2" fillId="0" borderId="12"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7" xfId="0" applyFont="1" applyBorder="1" applyAlignment="1">
      <alignment horizontal="center" vertical="center" shrinkToFit="1"/>
    </xf>
    <xf numFmtId="0" fontId="7" fillId="5" borderId="10" xfId="0" applyFont="1" applyFill="1" applyBorder="1" applyAlignment="1">
      <alignment horizontal="center" vertical="center" shrinkToFit="1"/>
    </xf>
    <xf numFmtId="0" fontId="7" fillId="5" borderId="3" xfId="0" applyFont="1" applyFill="1" applyBorder="1" applyAlignment="1">
      <alignment horizontal="center" vertical="center" shrinkToFit="1"/>
    </xf>
    <xf numFmtId="0" fontId="7" fillId="13" borderId="10" xfId="0" applyFont="1" applyFill="1" applyBorder="1" applyAlignment="1">
      <alignment horizontal="center" vertical="center" shrinkToFit="1"/>
    </xf>
    <xf numFmtId="0" fontId="7" fillId="13" borderId="3" xfId="0" applyFont="1" applyFill="1" applyBorder="1" applyAlignment="1">
      <alignment horizontal="center" vertical="center" shrinkToFit="1"/>
    </xf>
    <xf numFmtId="0" fontId="8" fillId="0" borderId="0" xfId="0" quotePrefix="1" applyFont="1" applyAlignment="1">
      <alignment horizontal="center" vertical="center"/>
    </xf>
    <xf numFmtId="0" fontId="7" fillId="0" borderId="3" xfId="0" applyFont="1" applyBorder="1" applyAlignment="1">
      <alignment vertical="center"/>
    </xf>
    <xf numFmtId="0" fontId="7" fillId="0" borderId="5" xfId="0" applyFont="1" applyBorder="1" applyAlignment="1">
      <alignment vertical="center"/>
    </xf>
    <xf numFmtId="0" fontId="7" fillId="0" borderId="1"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17" xfId="0" applyFont="1" applyFill="1" applyBorder="1" applyAlignment="1">
      <alignment horizontal="left" vertical="top" wrapText="1"/>
    </xf>
    <xf numFmtId="0" fontId="7" fillId="0" borderId="18"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1" xfId="0" applyFont="1" applyFill="1" applyBorder="1" applyAlignment="1">
      <alignment horizontal="center" vertical="center" textRotation="255"/>
    </xf>
    <xf numFmtId="0" fontId="7" fillId="0" borderId="8" xfId="0" applyFont="1" applyFill="1" applyBorder="1" applyAlignment="1">
      <alignment horizontal="center" vertical="center" textRotation="255"/>
    </xf>
    <xf numFmtId="0" fontId="7" fillId="0" borderId="9" xfId="0" applyFont="1" applyFill="1" applyBorder="1" applyAlignment="1">
      <alignment horizontal="center" vertical="center" textRotation="255"/>
    </xf>
    <xf numFmtId="0" fontId="7" fillId="0" borderId="1"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53"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56" xfId="0" applyFont="1" applyFill="1" applyBorder="1" applyAlignment="1">
      <alignment horizontal="center" vertical="center"/>
    </xf>
    <xf numFmtId="0" fontId="7" fillId="0" borderId="10" xfId="0" applyFont="1" applyFill="1" applyBorder="1" applyAlignment="1">
      <alignment horizontal="distributed" vertical="distributed"/>
    </xf>
    <xf numFmtId="0" fontId="7" fillId="0" borderId="2" xfId="0" applyFont="1" applyFill="1" applyBorder="1" applyAlignment="1">
      <alignment horizontal="distributed" vertical="distributed"/>
    </xf>
    <xf numFmtId="0" fontId="7" fillId="0" borderId="3" xfId="0" applyFont="1" applyFill="1" applyBorder="1" applyAlignment="1">
      <alignment horizontal="distributed" vertical="distributed"/>
    </xf>
    <xf numFmtId="0" fontId="7" fillId="0" borderId="5" xfId="0" applyFont="1" applyFill="1" applyBorder="1" applyAlignment="1">
      <alignment horizontal="center" vertical="center" textRotation="255"/>
    </xf>
    <xf numFmtId="0" fontId="7" fillId="0" borderId="11" xfId="0" applyFont="1" applyFill="1" applyBorder="1" applyAlignment="1">
      <alignment horizontal="center" vertical="center" textRotation="255"/>
    </xf>
    <xf numFmtId="0" fontId="7" fillId="0" borderId="4" xfId="0" applyFont="1" applyFill="1" applyBorder="1" applyAlignment="1">
      <alignment horizontal="center" vertical="center" textRotation="255"/>
    </xf>
    <xf numFmtId="0" fontId="7" fillId="0" borderId="0" xfId="0" applyFont="1" applyFill="1" applyBorder="1" applyAlignment="1">
      <alignment horizontal="center" vertical="center" textRotation="255"/>
    </xf>
    <xf numFmtId="0" fontId="7" fillId="0" borderId="7" xfId="0" applyFont="1" applyFill="1" applyBorder="1" applyAlignment="1">
      <alignment horizontal="center" vertical="center" textRotation="255"/>
    </xf>
    <xf numFmtId="0" fontId="7" fillId="0" borderId="8"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5" xfId="0" applyFont="1" applyFill="1" applyBorder="1" applyAlignment="1">
      <alignment horizontal="center" vertical="center" textRotation="255" shrinkToFit="1"/>
    </xf>
    <xf numFmtId="0" fontId="7" fillId="0" borderId="11" xfId="0" applyFont="1" applyFill="1" applyBorder="1" applyAlignment="1">
      <alignment horizontal="center" vertical="center" textRotation="255" shrinkToFit="1"/>
    </xf>
    <xf numFmtId="0" fontId="7" fillId="0" borderId="7" xfId="0" applyFont="1" applyFill="1" applyBorder="1" applyAlignment="1">
      <alignment horizontal="center" vertical="center" textRotation="255" shrinkToFit="1"/>
    </xf>
    <xf numFmtId="0" fontId="7" fillId="0" borderId="1" xfId="0" applyFont="1" applyFill="1" applyBorder="1" applyAlignment="1">
      <alignment horizontal="center" vertical="center" textRotation="255" wrapText="1" shrinkToFit="1"/>
    </xf>
    <xf numFmtId="0" fontId="7" fillId="0" borderId="4" xfId="0" applyFont="1" applyFill="1" applyBorder="1" applyAlignment="1">
      <alignment horizontal="center" vertical="center" textRotation="255" wrapText="1" shrinkToFit="1"/>
    </xf>
    <xf numFmtId="0" fontId="7" fillId="0" borderId="8" xfId="0" applyFont="1" applyFill="1" applyBorder="1" applyAlignment="1">
      <alignment horizontal="center" vertical="center" textRotation="255" wrapText="1" shrinkToFit="1"/>
    </xf>
    <xf numFmtId="0" fontId="7" fillId="0" borderId="0" xfId="0" applyFont="1" applyFill="1" applyBorder="1" applyAlignment="1">
      <alignment horizontal="center" vertical="center" textRotation="255" wrapText="1" shrinkToFit="1"/>
    </xf>
    <xf numFmtId="0" fontId="7" fillId="0" borderId="9" xfId="0" applyFont="1" applyFill="1" applyBorder="1" applyAlignment="1">
      <alignment horizontal="center" vertical="center" textRotation="255" wrapText="1" shrinkToFit="1"/>
    </xf>
    <xf numFmtId="0" fontId="7" fillId="0" borderId="6" xfId="0" applyFont="1" applyFill="1" applyBorder="1" applyAlignment="1">
      <alignment horizontal="center" vertical="center" textRotation="255" wrapText="1" shrinkToFit="1"/>
    </xf>
    <xf numFmtId="0" fontId="8" fillId="0" borderId="0" xfId="0" applyFont="1" applyFill="1" applyAlignment="1">
      <alignment horizontal="left" vertical="center"/>
    </xf>
    <xf numFmtId="0" fontId="36" fillId="6" borderId="0" xfId="0" applyFont="1" applyFill="1" applyBorder="1" applyAlignment="1">
      <alignment horizontal="center" vertical="center" wrapText="1"/>
    </xf>
    <xf numFmtId="0" fontId="7" fillId="0" borderId="12" xfId="0" applyFont="1" applyFill="1" applyBorder="1" applyAlignment="1">
      <alignment horizontal="center" vertical="center" textRotation="255"/>
    </xf>
    <xf numFmtId="0" fontId="7" fillId="0" borderId="36" xfId="0" applyFont="1" applyFill="1" applyBorder="1" applyAlignment="1">
      <alignment horizontal="center" vertical="center" textRotation="255" wrapText="1"/>
    </xf>
    <xf numFmtId="0" fontId="7" fillId="0" borderId="5" xfId="0" applyFont="1" applyFill="1" applyBorder="1" applyAlignment="1">
      <alignment horizontal="center" vertical="center" textRotation="255" wrapText="1"/>
    </xf>
    <xf numFmtId="0" fontId="7" fillId="0" borderId="39" xfId="0" applyFont="1" applyFill="1" applyBorder="1" applyAlignment="1">
      <alignment horizontal="center" vertical="center" textRotation="255" wrapText="1"/>
    </xf>
    <xf numFmtId="0" fontId="7" fillId="0" borderId="11" xfId="0" applyFont="1" applyFill="1" applyBorder="1" applyAlignment="1">
      <alignment horizontal="center" vertical="center" textRotation="255" wrapText="1"/>
    </xf>
    <xf numFmtId="0" fontId="7" fillId="0" borderId="37" xfId="0" applyFont="1" applyFill="1" applyBorder="1" applyAlignment="1">
      <alignment horizontal="center" vertical="center" textRotation="255" wrapText="1"/>
    </xf>
    <xf numFmtId="0" fontId="7" fillId="0" borderId="7" xfId="0" applyFont="1" applyFill="1" applyBorder="1" applyAlignment="1">
      <alignment horizontal="center" vertical="center" textRotation="255" wrapText="1"/>
    </xf>
    <xf numFmtId="0" fontId="7" fillId="0" borderId="12" xfId="0" applyFont="1" applyFill="1" applyBorder="1" applyAlignment="1">
      <alignment horizontal="left" vertical="center" wrapText="1"/>
    </xf>
    <xf numFmtId="0" fontId="7" fillId="0" borderId="13" xfId="0" applyFont="1" applyFill="1" applyBorder="1" applyAlignment="1">
      <alignment horizontal="center" vertical="center" textRotation="255" shrinkToFit="1"/>
    </xf>
    <xf numFmtId="0" fontId="7" fillId="0" borderId="43" xfId="0" applyFont="1" applyFill="1" applyBorder="1" applyAlignment="1">
      <alignment horizontal="center" vertical="center" textRotation="255" shrinkToFit="1"/>
    </xf>
    <xf numFmtId="0" fontId="7" fillId="0" borderId="14" xfId="0" applyFont="1" applyFill="1" applyBorder="1" applyAlignment="1">
      <alignment horizontal="center" vertical="center" textRotation="255" shrinkToFit="1"/>
    </xf>
    <xf numFmtId="0" fontId="7" fillId="0" borderId="0"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10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104"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40"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13"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40" xfId="0" applyFont="1" applyFill="1" applyBorder="1" applyAlignment="1">
      <alignment horizontal="left" vertical="top" wrapText="1"/>
    </xf>
    <xf numFmtId="0" fontId="7" fillId="0" borderId="8" xfId="0" applyFont="1" applyFill="1" applyBorder="1" applyAlignment="1">
      <alignment horizontal="center" vertical="center" wrapText="1"/>
    </xf>
    <xf numFmtId="0" fontId="7" fillId="0" borderId="13" xfId="0" applyFont="1" applyFill="1" applyBorder="1" applyAlignment="1">
      <alignment horizontal="center" vertical="center" textRotation="255" wrapText="1"/>
    </xf>
    <xf numFmtId="0" fontId="7" fillId="0" borderId="14" xfId="0" applyFont="1" applyFill="1" applyBorder="1" applyAlignment="1">
      <alignment horizontal="center" vertical="center" textRotation="255" wrapText="1"/>
    </xf>
    <xf numFmtId="0" fontId="7" fillId="0" borderId="16" xfId="0" applyFont="1" applyFill="1" applyBorder="1" applyAlignment="1">
      <alignment horizontal="center" vertical="center" wrapText="1"/>
    </xf>
    <xf numFmtId="0" fontId="7" fillId="0" borderId="105" xfId="0" applyFont="1" applyFill="1" applyBorder="1" applyAlignment="1">
      <alignment horizontal="center" vertical="center" wrapText="1"/>
    </xf>
    <xf numFmtId="0" fontId="2" fillId="0" borderId="13" xfId="0" applyFont="1" applyFill="1" applyBorder="1" applyAlignment="1">
      <alignment horizontal="center" vertical="center" textRotation="255" wrapText="1"/>
    </xf>
    <xf numFmtId="0" fontId="2" fillId="0" borderId="14" xfId="0" applyFont="1" applyFill="1" applyBorder="1" applyAlignment="1">
      <alignment horizontal="center" vertical="center" textRotation="255" wrapText="1"/>
    </xf>
    <xf numFmtId="0" fontId="7" fillId="0" borderId="36"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04" xfId="0" applyFont="1" applyFill="1" applyBorder="1" applyAlignment="1">
      <alignment horizontal="center" vertical="center" wrapText="1"/>
    </xf>
    <xf numFmtId="0" fontId="7" fillId="12" borderId="10" xfId="0" applyFont="1" applyFill="1" applyBorder="1" applyAlignment="1">
      <alignment horizontal="distributed" vertical="distributed"/>
    </xf>
    <xf numFmtId="0" fontId="7" fillId="12" borderId="2" xfId="0" applyFont="1" applyFill="1" applyBorder="1" applyAlignment="1">
      <alignment horizontal="distributed" vertical="distributed"/>
    </xf>
    <xf numFmtId="0" fontId="7" fillId="12" borderId="3" xfId="0" applyFont="1" applyFill="1" applyBorder="1" applyAlignment="1">
      <alignment horizontal="distributed" vertical="distributed"/>
    </xf>
    <xf numFmtId="0" fontId="7" fillId="0" borderId="36" xfId="0" applyFont="1" applyFill="1" applyBorder="1" applyAlignment="1">
      <alignment horizontal="left" vertical="center" wrapText="1"/>
    </xf>
    <xf numFmtId="0" fontId="7" fillId="0" borderId="39" xfId="0" applyFont="1" applyFill="1" applyBorder="1" applyAlignment="1">
      <alignment horizontal="left" vertical="center" wrapText="1"/>
    </xf>
    <xf numFmtId="0" fontId="8" fillId="0" borderId="0" xfId="0" quotePrefix="1" applyFont="1" applyFill="1" applyAlignment="1">
      <alignment horizontal="center" vertical="center"/>
    </xf>
    <xf numFmtId="0" fontId="7" fillId="0" borderId="3"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0" xfId="0" applyFont="1" applyFill="1" applyBorder="1" applyAlignment="1">
      <alignment horizontal="center" vertical="center"/>
    </xf>
    <xf numFmtId="0" fontId="2" fillId="0" borderId="12" xfId="0" applyFont="1" applyFill="1" applyBorder="1" applyAlignment="1">
      <alignment horizontal="center" vertical="center" textRotation="255"/>
    </xf>
    <xf numFmtId="0" fontId="7" fillId="0" borderId="12" xfId="0" applyFont="1" applyFill="1" applyBorder="1" applyAlignment="1">
      <alignment horizontal="left" vertical="center"/>
    </xf>
    <xf numFmtId="0" fontId="10" fillId="0" borderId="10" xfId="0" applyFont="1" applyFill="1" applyBorder="1" applyAlignment="1">
      <alignment horizontal="left" vertical="center" wrapText="1" shrinkToFit="1"/>
    </xf>
    <xf numFmtId="0" fontId="10" fillId="0" borderId="2" xfId="0" applyFont="1" applyFill="1" applyBorder="1" applyAlignment="1">
      <alignment horizontal="left" vertical="center" shrinkToFit="1"/>
    </xf>
    <xf numFmtId="0" fontId="10" fillId="0" borderId="3" xfId="0" applyFont="1" applyFill="1" applyBorder="1" applyAlignment="1">
      <alignment horizontal="left" vertical="center" shrinkToFit="1"/>
    </xf>
    <xf numFmtId="0" fontId="7" fillId="0" borderId="10" xfId="0" applyFont="1" applyFill="1" applyBorder="1" applyAlignment="1">
      <alignment horizontal="lef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2" xfId="0" applyFont="1" applyFill="1" applyBorder="1" applyAlignment="1">
      <alignment horizontal="center" vertical="center"/>
    </xf>
    <xf numFmtId="0" fontId="7" fillId="0" borderId="1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10"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10" xfId="0" applyFont="1" applyFill="1" applyBorder="1" applyAlignment="1">
      <alignment horizontal="left" vertical="center" shrinkToFit="1"/>
    </xf>
    <xf numFmtId="0" fontId="7" fillId="0" borderId="2" xfId="0" applyFont="1" applyFill="1" applyBorder="1" applyAlignment="1">
      <alignment horizontal="left" vertical="center" shrinkToFit="1"/>
    </xf>
    <xf numFmtId="0" fontId="7" fillId="0" borderId="3" xfId="0" applyFont="1" applyFill="1" applyBorder="1" applyAlignment="1">
      <alignment horizontal="left" vertical="center" shrinkToFit="1"/>
    </xf>
    <xf numFmtId="49" fontId="7" fillId="0" borderId="2" xfId="0" applyNumberFormat="1" applyFont="1" applyFill="1" applyBorder="1" applyAlignment="1">
      <alignment horizontal="center" vertical="center"/>
    </xf>
    <xf numFmtId="0" fontId="70" fillId="0" borderId="10" xfId="0" applyFont="1" applyFill="1" applyBorder="1" applyAlignment="1">
      <alignment horizontal="left" vertical="center" wrapText="1"/>
    </xf>
    <xf numFmtId="0" fontId="70" fillId="0" borderId="2" xfId="0" applyFont="1" applyFill="1" applyBorder="1" applyAlignment="1">
      <alignment horizontal="left" vertical="center"/>
    </xf>
    <xf numFmtId="0" fontId="70" fillId="0" borderId="3" xfId="0" applyFont="1" applyFill="1" applyBorder="1" applyAlignment="1">
      <alignment horizontal="left" vertical="center"/>
    </xf>
    <xf numFmtId="0" fontId="58" fillId="0" borderId="1" xfId="0" applyFont="1" applyFill="1" applyBorder="1" applyAlignment="1">
      <alignment horizontal="left" vertical="center" wrapText="1"/>
    </xf>
    <xf numFmtId="0" fontId="58" fillId="0" borderId="4" xfId="0" applyFont="1" applyFill="1" applyBorder="1" applyAlignment="1">
      <alignment horizontal="left" vertical="center" wrapText="1"/>
    </xf>
    <xf numFmtId="0" fontId="58" fillId="0" borderId="5" xfId="0" applyFont="1" applyFill="1" applyBorder="1" applyAlignment="1">
      <alignment horizontal="left" vertical="center" wrapText="1"/>
    </xf>
    <xf numFmtId="0" fontId="58" fillId="0" borderId="8" xfId="0" applyFont="1" applyFill="1" applyBorder="1" applyAlignment="1">
      <alignment horizontal="left" vertical="center" wrapText="1"/>
    </xf>
    <xf numFmtId="0" fontId="58" fillId="0" borderId="0" xfId="0" applyFont="1" applyFill="1" applyBorder="1" applyAlignment="1">
      <alignment horizontal="left" vertical="center" wrapText="1"/>
    </xf>
    <xf numFmtId="0" fontId="58" fillId="0" borderId="11" xfId="0" applyFont="1" applyFill="1" applyBorder="1" applyAlignment="1">
      <alignment horizontal="left" vertical="center" wrapText="1"/>
    </xf>
    <xf numFmtId="0" fontId="58" fillId="0" borderId="9" xfId="0" applyFont="1" applyFill="1" applyBorder="1" applyAlignment="1">
      <alignment horizontal="left" vertical="center" wrapText="1"/>
    </xf>
    <xf numFmtId="0" fontId="58" fillId="0" borderId="6" xfId="0" applyFont="1" applyFill="1" applyBorder="1" applyAlignment="1">
      <alignment horizontal="left" vertical="center" wrapText="1"/>
    </xf>
    <xf numFmtId="0" fontId="58" fillId="0" borderId="7" xfId="0" applyFont="1" applyFill="1" applyBorder="1" applyAlignment="1">
      <alignment horizontal="left" vertical="center" wrapText="1"/>
    </xf>
    <xf numFmtId="0" fontId="5" fillId="0" borderId="10"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9" fillId="0" borderId="1" xfId="0" applyFont="1" applyFill="1" applyBorder="1" applyAlignment="1">
      <alignment horizontal="left" vertical="center" wrapText="1"/>
    </xf>
    <xf numFmtId="0" fontId="75" fillId="0" borderId="4" xfId="0" applyFont="1" applyFill="1" applyBorder="1" applyAlignment="1">
      <alignment horizontal="left" vertical="center" wrapText="1"/>
    </xf>
    <xf numFmtId="0" fontId="75" fillId="0" borderId="5" xfId="0" applyFont="1" applyFill="1" applyBorder="1" applyAlignment="1">
      <alignment horizontal="left" vertical="center" wrapText="1"/>
    </xf>
    <xf numFmtId="0" fontId="75" fillId="0" borderId="8" xfId="0" applyFont="1" applyFill="1" applyBorder="1" applyAlignment="1">
      <alignment horizontal="left" vertical="center" wrapText="1"/>
    </xf>
    <xf numFmtId="0" fontId="75" fillId="0" borderId="0" xfId="0" applyFont="1" applyFill="1" applyBorder="1" applyAlignment="1">
      <alignment horizontal="left" vertical="center" wrapText="1"/>
    </xf>
    <xf numFmtId="0" fontId="75" fillId="0" borderId="11" xfId="0" applyFont="1" applyFill="1" applyBorder="1" applyAlignment="1">
      <alignment horizontal="left" vertical="center" wrapText="1"/>
    </xf>
    <xf numFmtId="0" fontId="75" fillId="0" borderId="9" xfId="0" applyFont="1" applyFill="1" applyBorder="1" applyAlignment="1">
      <alignment horizontal="left" vertical="center" wrapText="1"/>
    </xf>
    <xf numFmtId="0" fontId="75" fillId="0" borderId="6" xfId="0" applyFont="1" applyFill="1" applyBorder="1" applyAlignment="1">
      <alignment horizontal="left" vertical="center" wrapText="1"/>
    </xf>
    <xf numFmtId="0" fontId="75" fillId="0" borderId="7" xfId="0" applyFont="1" applyFill="1" applyBorder="1" applyAlignment="1">
      <alignment horizontal="left" vertical="center" wrapText="1"/>
    </xf>
    <xf numFmtId="0" fontId="7" fillId="0" borderId="95"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0" fontId="7" fillId="0" borderId="108" xfId="0" applyFont="1" applyFill="1" applyBorder="1" applyAlignment="1">
      <alignment horizontal="center" vertical="center" textRotation="255" shrinkToFit="1"/>
    </xf>
    <xf numFmtId="0" fontId="7" fillId="0" borderId="98" xfId="0" applyFont="1" applyFill="1" applyBorder="1" applyAlignment="1">
      <alignment horizontal="center" vertical="center" textRotation="255" shrinkToFit="1"/>
    </xf>
    <xf numFmtId="0" fontId="7" fillId="0" borderId="99" xfId="0" applyFont="1" applyFill="1" applyBorder="1" applyAlignment="1">
      <alignment horizontal="center" vertical="center" textRotation="255" shrinkToFit="1"/>
    </xf>
    <xf numFmtId="0" fontId="1" fillId="0" borderId="2" xfId="0" applyFont="1" applyFill="1" applyBorder="1" applyAlignment="1">
      <alignment horizontal="left" vertical="center"/>
    </xf>
    <xf numFmtId="0" fontId="7" fillId="0" borderId="1" xfId="0" applyFont="1" applyFill="1" applyBorder="1" applyAlignment="1">
      <alignment horizontal="right" vertical="center"/>
    </xf>
    <xf numFmtId="0" fontId="7" fillId="0" borderId="4" xfId="0" applyFont="1" applyFill="1" applyBorder="1" applyAlignment="1">
      <alignment horizontal="right" vertical="center"/>
    </xf>
    <xf numFmtId="0" fontId="7" fillId="0" borderId="5" xfId="0" applyFont="1" applyFill="1" applyBorder="1" applyAlignment="1">
      <alignment horizontal="right" vertical="center"/>
    </xf>
    <xf numFmtId="0" fontId="7" fillId="0" borderId="10" xfId="0" applyFont="1" applyFill="1" applyBorder="1" applyAlignment="1">
      <alignment horizontal="right" vertical="center"/>
    </xf>
    <xf numFmtId="0" fontId="7" fillId="0" borderId="2" xfId="0" applyFont="1" applyFill="1" applyBorder="1" applyAlignment="1">
      <alignment horizontal="right" vertical="center"/>
    </xf>
    <xf numFmtId="0" fontId="7" fillId="0" borderId="3" xfId="0" applyFont="1" applyFill="1" applyBorder="1" applyAlignment="1">
      <alignment horizontal="right" vertical="center"/>
    </xf>
    <xf numFmtId="176" fontId="7" fillId="7" borderId="27" xfId="0" applyNumberFormat="1" applyFont="1" applyFill="1" applyBorder="1" applyAlignment="1">
      <alignment horizontal="right" vertical="center"/>
    </xf>
    <xf numFmtId="176" fontId="7" fillId="7" borderId="28" xfId="0" applyNumberFormat="1" applyFont="1" applyFill="1" applyBorder="1" applyAlignment="1">
      <alignment horizontal="right" vertical="center"/>
    </xf>
    <xf numFmtId="176" fontId="7" fillId="7" borderId="19" xfId="0" applyNumberFormat="1" applyFont="1" applyFill="1" applyBorder="1" applyAlignment="1">
      <alignment horizontal="right" vertical="center"/>
    </xf>
    <xf numFmtId="176" fontId="7" fillId="0" borderId="10" xfId="0" quotePrefix="1" applyNumberFormat="1" applyFont="1" applyFill="1" applyBorder="1" applyAlignment="1">
      <alignment horizontal="right" vertical="center"/>
    </xf>
    <xf numFmtId="176" fontId="7" fillId="0" borderId="2" xfId="0" applyNumberFormat="1" applyFont="1" applyFill="1" applyBorder="1" applyAlignment="1">
      <alignment horizontal="right" vertical="center"/>
    </xf>
    <xf numFmtId="176" fontId="7" fillId="0" borderId="20" xfId="0" applyNumberFormat="1" applyFont="1" applyFill="1" applyBorder="1" applyAlignment="1">
      <alignment horizontal="right" vertical="center"/>
    </xf>
    <xf numFmtId="0" fontId="7" fillId="7" borderId="95" xfId="0" applyFont="1" applyFill="1" applyBorder="1" applyAlignment="1">
      <alignment horizontal="left" vertical="center"/>
    </xf>
    <xf numFmtId="0" fontId="7" fillId="7" borderId="4" xfId="0" applyFont="1" applyFill="1" applyBorder="1" applyAlignment="1">
      <alignment horizontal="left" vertical="center"/>
    </xf>
    <xf numFmtId="0" fontId="2" fillId="0" borderId="97" xfId="0" applyFont="1" applyFill="1" applyBorder="1" applyAlignment="1">
      <alignment horizontal="center" vertical="center" textRotation="255" shrinkToFit="1"/>
    </xf>
    <xf numFmtId="0" fontId="2" fillId="0" borderId="98" xfId="0" applyFont="1" applyFill="1" applyBorder="1" applyAlignment="1">
      <alignment horizontal="center" vertical="center" textRotation="255" shrinkToFit="1"/>
    </xf>
    <xf numFmtId="0" fontId="2" fillId="0" borderId="99" xfId="0" applyFont="1" applyFill="1" applyBorder="1" applyAlignment="1">
      <alignment horizontal="center" vertical="center" textRotation="255" shrinkToFit="1"/>
    </xf>
    <xf numFmtId="0" fontId="7" fillId="0" borderId="68" xfId="0" applyFont="1" applyFill="1" applyBorder="1" applyAlignment="1">
      <alignment horizontal="center" vertical="center"/>
    </xf>
    <xf numFmtId="0" fontId="1" fillId="0" borderId="69" xfId="0" applyFont="1" applyFill="1" applyBorder="1" applyAlignment="1">
      <alignment vertical="center"/>
    </xf>
    <xf numFmtId="0" fontId="1" fillId="0" borderId="110" xfId="0" applyFont="1" applyFill="1" applyBorder="1" applyAlignment="1">
      <alignment vertical="center"/>
    </xf>
    <xf numFmtId="0" fontId="1" fillId="0" borderId="8" xfId="0" applyFont="1" applyFill="1" applyBorder="1" applyAlignment="1">
      <alignment vertical="center"/>
    </xf>
    <xf numFmtId="0" fontId="1" fillId="0" borderId="0" xfId="0" applyFont="1" applyFill="1" applyAlignment="1">
      <alignment vertical="center"/>
    </xf>
    <xf numFmtId="0" fontId="1" fillId="0" borderId="35" xfId="0" applyFont="1" applyFill="1" applyBorder="1" applyAlignment="1">
      <alignment vertical="center"/>
    </xf>
    <xf numFmtId="0" fontId="1" fillId="0" borderId="9" xfId="0" applyFont="1" applyFill="1" applyBorder="1" applyAlignment="1">
      <alignment vertical="center"/>
    </xf>
    <xf numFmtId="0" fontId="1" fillId="0" borderId="6" xfId="0" applyFont="1" applyFill="1" applyBorder="1" applyAlignment="1">
      <alignment vertical="center"/>
    </xf>
    <xf numFmtId="0" fontId="1" fillId="0" borderId="111" xfId="0" applyFont="1" applyFill="1" applyBorder="1" applyAlignment="1">
      <alignment vertical="center"/>
    </xf>
    <xf numFmtId="0" fontId="7" fillId="0" borderId="53" xfId="0" applyFont="1" applyFill="1" applyBorder="1" applyAlignment="1">
      <alignment horizontal="right" vertical="center"/>
    </xf>
    <xf numFmtId="0" fontId="7" fillId="0" borderId="15" xfId="0" applyFont="1" applyFill="1" applyBorder="1" applyAlignment="1">
      <alignment horizontal="right" vertical="center"/>
    </xf>
    <xf numFmtId="0" fontId="7" fillId="0" borderId="56" xfId="0" applyFont="1" applyFill="1" applyBorder="1" applyAlignment="1">
      <alignment horizontal="right" vertical="center"/>
    </xf>
    <xf numFmtId="0" fontId="7" fillId="0" borderId="1" xfId="0" applyFont="1" applyFill="1" applyBorder="1" applyAlignment="1">
      <alignment horizontal="left" vertical="center"/>
    </xf>
    <xf numFmtId="0" fontId="7" fillId="0" borderId="4" xfId="0" applyFont="1" applyFill="1" applyBorder="1" applyAlignment="1">
      <alignment horizontal="left" vertical="center"/>
    </xf>
    <xf numFmtId="0" fontId="7" fillId="0" borderId="5" xfId="0" applyFont="1" applyFill="1" applyBorder="1" applyAlignment="1">
      <alignment horizontal="left" vertical="center"/>
    </xf>
    <xf numFmtId="190" fontId="7" fillId="7" borderId="2" xfId="0" applyNumberFormat="1" applyFont="1" applyFill="1" applyBorder="1" applyAlignment="1">
      <alignment horizontal="right" vertical="center"/>
    </xf>
    <xf numFmtId="0" fontId="7" fillId="7" borderId="4" xfId="0" applyFont="1" applyFill="1" applyBorder="1" applyAlignment="1">
      <alignment horizontal="right" vertical="center"/>
    </xf>
    <xf numFmtId="0" fontId="7" fillId="0" borderId="8" xfId="0" applyFont="1" applyFill="1" applyBorder="1" applyAlignment="1">
      <alignment horizontal="right" vertical="center"/>
    </xf>
    <xf numFmtId="0" fontId="7" fillId="0" borderId="0" xfId="0" applyFont="1" applyFill="1" applyBorder="1" applyAlignment="1">
      <alignment horizontal="right" vertical="center"/>
    </xf>
    <xf numFmtId="0" fontId="7" fillId="0" borderId="11" xfId="0" applyFont="1" applyFill="1" applyBorder="1" applyAlignment="1">
      <alignment horizontal="right" vertical="center"/>
    </xf>
    <xf numFmtId="0" fontId="7" fillId="7" borderId="106" xfId="0" applyFont="1" applyFill="1" applyBorder="1" applyAlignment="1">
      <alignment horizontal="left" vertical="center"/>
    </xf>
    <xf numFmtId="0" fontId="7" fillId="7" borderId="28" xfId="0" applyFont="1" applyFill="1" applyBorder="1" applyAlignment="1">
      <alignment horizontal="left" vertical="center"/>
    </xf>
    <xf numFmtId="0" fontId="60" fillId="0" borderId="0" xfId="0" applyFont="1" applyFill="1" applyBorder="1" applyAlignment="1">
      <alignment horizontal="center" vertical="center"/>
    </xf>
    <xf numFmtId="0" fontId="68" fillId="0" borderId="0" xfId="0" quotePrefix="1" applyFont="1" applyFill="1" applyBorder="1" applyAlignment="1">
      <alignment horizontal="center" vertical="center"/>
    </xf>
    <xf numFmtId="0" fontId="70" fillId="7" borderId="10" xfId="0" applyFont="1" applyFill="1" applyBorder="1" applyAlignment="1">
      <alignment horizontal="left" vertical="center" shrinkToFit="1"/>
    </xf>
    <xf numFmtId="0" fontId="70" fillId="7" borderId="2" xfId="0" applyFont="1" applyFill="1" applyBorder="1" applyAlignment="1">
      <alignment horizontal="left" vertical="center" shrinkToFit="1"/>
    </xf>
    <xf numFmtId="176" fontId="7" fillId="7" borderId="1" xfId="0" applyNumberFormat="1" applyFont="1" applyFill="1" applyBorder="1" applyAlignment="1">
      <alignment horizontal="right" vertical="center"/>
    </xf>
    <xf numFmtId="176" fontId="7" fillId="7" borderId="4" xfId="0" applyNumberFormat="1" applyFont="1" applyFill="1" applyBorder="1" applyAlignment="1">
      <alignment horizontal="right" vertical="center"/>
    </xf>
    <xf numFmtId="176" fontId="7" fillId="7" borderId="32" xfId="0" applyNumberFormat="1" applyFont="1" applyFill="1" applyBorder="1" applyAlignment="1">
      <alignment horizontal="right" vertical="center"/>
    </xf>
    <xf numFmtId="0" fontId="7" fillId="7" borderId="77" xfId="0" applyFont="1" applyFill="1" applyBorder="1" applyAlignment="1">
      <alignment horizontal="left" vertical="center" shrinkToFit="1"/>
    </xf>
    <xf numFmtId="0" fontId="7" fillId="7" borderId="2" xfId="0" applyFont="1" applyFill="1" applyBorder="1" applyAlignment="1">
      <alignment horizontal="left" vertical="center" shrinkToFit="1"/>
    </xf>
    <xf numFmtId="0" fontId="7" fillId="0" borderId="13" xfId="0" applyFont="1" applyFill="1" applyBorder="1" applyAlignment="1">
      <alignment horizontal="center" vertical="center" textRotation="255"/>
    </xf>
    <xf numFmtId="0" fontId="1" fillId="0" borderId="43" xfId="0" applyFont="1" applyFill="1" applyBorder="1" applyAlignment="1">
      <alignment horizontal="center" vertical="center" textRotation="255"/>
    </xf>
    <xf numFmtId="0" fontId="1" fillId="0" borderId="14" xfId="0" applyFont="1" applyFill="1" applyBorder="1" applyAlignment="1">
      <alignment horizontal="center" vertical="center" textRotation="255"/>
    </xf>
    <xf numFmtId="0" fontId="7" fillId="0" borderId="97" xfId="0" applyFont="1" applyFill="1" applyBorder="1" applyAlignment="1">
      <alignment horizontal="center" vertical="center" textRotation="255"/>
    </xf>
    <xf numFmtId="0" fontId="7" fillId="0" borderId="98" xfId="0" applyFont="1" applyFill="1" applyBorder="1" applyAlignment="1">
      <alignment horizontal="center" vertical="center" textRotation="255"/>
    </xf>
    <xf numFmtId="0" fontId="7" fillId="0" borderId="99" xfId="0" applyFont="1" applyFill="1" applyBorder="1" applyAlignment="1">
      <alignment horizontal="center" vertical="center" textRotation="255"/>
    </xf>
    <xf numFmtId="0" fontId="7" fillId="7" borderId="1" xfId="0" applyFont="1" applyFill="1" applyBorder="1" applyAlignment="1">
      <alignment horizontal="left" vertical="center" shrinkToFit="1"/>
    </xf>
    <xf numFmtId="0" fontId="7" fillId="7" borderId="4" xfId="0" applyFont="1" applyFill="1" applyBorder="1" applyAlignment="1">
      <alignment horizontal="left" vertical="center" shrinkToFit="1"/>
    </xf>
    <xf numFmtId="176" fontId="7" fillId="7" borderId="10" xfId="0" applyNumberFormat="1" applyFont="1" applyFill="1" applyBorder="1" applyAlignment="1">
      <alignment horizontal="right" vertical="center"/>
    </xf>
    <xf numFmtId="176" fontId="7" fillId="7" borderId="2" xfId="0" applyNumberFormat="1" applyFont="1" applyFill="1" applyBorder="1" applyAlignment="1">
      <alignment horizontal="right" vertical="center"/>
    </xf>
    <xf numFmtId="176" fontId="7" fillId="7" borderId="20" xfId="0" applyNumberFormat="1" applyFont="1" applyFill="1" applyBorder="1" applyAlignment="1">
      <alignment horizontal="right" vertical="center"/>
    </xf>
    <xf numFmtId="176" fontId="7" fillId="0" borderId="9" xfId="0" applyNumberFormat="1" applyFont="1" applyFill="1" applyBorder="1" applyAlignment="1">
      <alignment horizontal="right" vertical="center"/>
    </xf>
    <xf numFmtId="176" fontId="7" fillId="0" borderId="6" xfId="0" applyNumberFormat="1" applyFont="1" applyFill="1" applyBorder="1" applyAlignment="1">
      <alignment horizontal="right" vertical="center"/>
    </xf>
    <xf numFmtId="176" fontId="7" fillId="0" borderId="29" xfId="0" applyNumberFormat="1" applyFont="1" applyFill="1" applyBorder="1" applyAlignment="1">
      <alignment horizontal="right" vertical="center"/>
    </xf>
    <xf numFmtId="176" fontId="7" fillId="0" borderId="10" xfId="0" applyNumberFormat="1" applyFont="1" applyFill="1" applyBorder="1" applyAlignment="1">
      <alignment horizontal="right" vertical="center"/>
    </xf>
    <xf numFmtId="0" fontId="8" fillId="0" borderId="0" xfId="0" applyFont="1" applyFill="1" applyBorder="1" applyAlignment="1">
      <alignment horizontal="center" vertical="center" shrinkToFit="1"/>
    </xf>
    <xf numFmtId="0" fontId="7" fillId="0" borderId="25"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4" xfId="0" applyFont="1" applyFill="1" applyBorder="1" applyAlignment="1">
      <alignment horizontal="center" vertical="center"/>
    </xf>
    <xf numFmtId="0" fontId="7" fillId="7" borderId="27" xfId="0" applyFont="1" applyFill="1" applyBorder="1" applyAlignment="1">
      <alignment horizontal="center" vertical="center"/>
    </xf>
    <xf numFmtId="0" fontId="7" fillId="7" borderId="28" xfId="0" applyFont="1" applyFill="1" applyBorder="1" applyAlignment="1">
      <alignment horizontal="center" vertical="center"/>
    </xf>
    <xf numFmtId="0" fontId="7" fillId="7" borderId="19"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2" xfId="0" applyFont="1" applyFill="1" applyBorder="1" applyAlignment="1">
      <alignment horizontal="center" vertical="center"/>
    </xf>
    <xf numFmtId="0" fontId="7" fillId="7" borderId="3" xfId="0" applyFont="1" applyFill="1" applyBorder="1" applyAlignment="1">
      <alignment horizontal="center" vertical="center"/>
    </xf>
    <xf numFmtId="0" fontId="7" fillId="0" borderId="12" xfId="0" applyFont="1" applyFill="1" applyBorder="1" applyAlignment="1">
      <alignment horizontal="center" vertical="center" textRotation="255" shrinkToFit="1"/>
    </xf>
    <xf numFmtId="0" fontId="7" fillId="0" borderId="109" xfId="0" applyFont="1" applyFill="1" applyBorder="1" applyAlignment="1">
      <alignment horizontal="center" vertical="center" textRotation="255" shrinkToFit="1"/>
    </xf>
    <xf numFmtId="0" fontId="7" fillId="0" borderId="68" xfId="0" applyFont="1" applyFill="1" applyBorder="1" applyAlignment="1">
      <alignment horizontal="left" vertical="center"/>
    </xf>
    <xf numFmtId="0" fontId="7" fillId="0" borderId="69" xfId="0" applyFont="1" applyFill="1" applyBorder="1" applyAlignment="1">
      <alignment horizontal="left" vertical="center"/>
    </xf>
    <xf numFmtId="0" fontId="7" fillId="0" borderId="70" xfId="0" applyFont="1" applyFill="1" applyBorder="1" applyAlignment="1">
      <alignment horizontal="left" vertical="center"/>
    </xf>
    <xf numFmtId="0" fontId="7" fillId="0" borderId="9" xfId="0" applyFont="1" applyFill="1" applyBorder="1" applyAlignment="1">
      <alignment horizontal="left" vertical="center"/>
    </xf>
    <xf numFmtId="0" fontId="7" fillId="0" borderId="6" xfId="0" applyFont="1" applyFill="1" applyBorder="1" applyAlignment="1">
      <alignment horizontal="left" vertical="center"/>
    </xf>
    <xf numFmtId="0" fontId="7" fillId="0" borderId="7" xfId="0" applyFont="1" applyFill="1" applyBorder="1" applyAlignment="1">
      <alignment horizontal="left" vertical="center"/>
    </xf>
    <xf numFmtId="176" fontId="7" fillId="7" borderId="5" xfId="0" applyNumberFormat="1" applyFont="1" applyFill="1" applyBorder="1" applyAlignment="1">
      <alignment horizontal="right" vertical="center"/>
    </xf>
    <xf numFmtId="0" fontId="7" fillId="0" borderId="25" xfId="0" applyFont="1" applyFill="1" applyBorder="1" applyAlignment="1">
      <alignment horizontal="right" vertical="center"/>
    </xf>
    <xf numFmtId="0" fontId="7" fillId="0" borderId="26" xfId="0" applyFont="1" applyFill="1" applyBorder="1" applyAlignment="1">
      <alignment horizontal="right" vertical="center"/>
    </xf>
    <xf numFmtId="0" fontId="7" fillId="0" borderId="24" xfId="0" applyFont="1" applyFill="1" applyBorder="1" applyAlignment="1">
      <alignment horizontal="right" vertical="center"/>
    </xf>
    <xf numFmtId="176" fontId="7" fillId="0" borderId="25" xfId="0" applyNumberFormat="1" applyFont="1" applyFill="1" applyBorder="1" applyAlignment="1">
      <alignment horizontal="right" vertical="center"/>
    </xf>
    <xf numFmtId="176" fontId="7" fillId="0" borderId="26" xfId="0" applyNumberFormat="1" applyFont="1" applyFill="1" applyBorder="1" applyAlignment="1">
      <alignment horizontal="right" vertical="center"/>
    </xf>
    <xf numFmtId="176" fontId="7" fillId="0" borderId="107" xfId="0" applyNumberFormat="1" applyFont="1" applyFill="1" applyBorder="1" applyAlignment="1">
      <alignment horizontal="right" vertical="center"/>
    </xf>
    <xf numFmtId="176" fontId="7" fillId="0" borderId="3" xfId="0" applyNumberFormat="1" applyFont="1" applyFill="1" applyBorder="1" applyAlignment="1">
      <alignment horizontal="right" vertical="center"/>
    </xf>
    <xf numFmtId="0" fontId="5" fillId="0" borderId="0" xfId="0" applyFont="1" applyFill="1" applyAlignment="1">
      <alignment horizontal="center" vertical="center"/>
    </xf>
    <xf numFmtId="0" fontId="5" fillId="0" borderId="6" xfId="0" applyFont="1" applyFill="1" applyBorder="1" applyAlignment="1">
      <alignment horizontal="center" vertical="center"/>
    </xf>
    <xf numFmtId="0" fontId="36" fillId="9" borderId="77" xfId="0" applyFont="1" applyFill="1" applyBorder="1" applyAlignment="1">
      <alignment horizontal="center" vertical="center"/>
    </xf>
    <xf numFmtId="0" fontId="36" fillId="9" borderId="2" xfId="0" applyFont="1" applyFill="1" applyBorder="1" applyAlignment="1">
      <alignment horizontal="center" vertical="center"/>
    </xf>
    <xf numFmtId="0" fontId="36" fillId="9" borderId="3" xfId="0" applyFont="1" applyFill="1" applyBorder="1" applyAlignment="1">
      <alignment horizontal="center" vertical="center"/>
    </xf>
    <xf numFmtId="0" fontId="7" fillId="0" borderId="14" xfId="0" applyFont="1" applyFill="1" applyBorder="1" applyAlignment="1">
      <alignment horizontal="center" vertical="center" textRotation="255"/>
    </xf>
    <xf numFmtId="0" fontId="7" fillId="0" borderId="54" xfId="0" applyFont="1" applyFill="1" applyBorder="1" applyAlignment="1">
      <alignment horizontal="right" vertical="center"/>
    </xf>
    <xf numFmtId="0" fontId="7" fillId="0" borderId="55" xfId="0" applyFont="1" applyFill="1" applyBorder="1" applyAlignment="1">
      <alignment horizontal="right" vertical="center"/>
    </xf>
    <xf numFmtId="0" fontId="7" fillId="0" borderId="57" xfId="0" applyFont="1" applyFill="1" applyBorder="1" applyAlignment="1">
      <alignment horizontal="right" vertical="center"/>
    </xf>
    <xf numFmtId="38" fontId="7" fillId="0" borderId="10" xfId="2" applyFont="1" applyFill="1" applyBorder="1" applyAlignment="1">
      <alignment horizontal="center" vertical="center"/>
    </xf>
    <xf numFmtId="38" fontId="7" fillId="0" borderId="3" xfId="2" applyFont="1" applyFill="1" applyBorder="1" applyAlignment="1">
      <alignment horizontal="center" vertical="center"/>
    </xf>
    <xf numFmtId="0" fontId="44" fillId="6" borderId="10" xfId="0" applyFont="1" applyFill="1" applyBorder="1" applyAlignment="1">
      <alignment horizontal="center" vertical="center" wrapText="1"/>
    </xf>
    <xf numFmtId="182" fontId="7" fillId="7" borderId="10" xfId="0" applyNumberFormat="1" applyFont="1" applyFill="1" applyBorder="1" applyAlignment="1">
      <alignment horizontal="right" vertical="center"/>
    </xf>
    <xf numFmtId="182" fontId="7" fillId="7" borderId="2" xfId="0" applyNumberFormat="1" applyFont="1" applyFill="1" applyBorder="1" applyAlignment="1">
      <alignment horizontal="right" vertical="center"/>
    </xf>
    <xf numFmtId="182" fontId="7" fillId="7" borderId="3" xfId="0" applyNumberFormat="1" applyFont="1" applyFill="1" applyBorder="1" applyAlignment="1">
      <alignment horizontal="right" vertical="center"/>
    </xf>
    <xf numFmtId="0" fontId="7" fillId="0" borderId="43" xfId="0" applyFont="1" applyFill="1" applyBorder="1" applyAlignment="1">
      <alignment horizontal="center" vertical="center" textRotation="255"/>
    </xf>
    <xf numFmtId="0" fontId="7" fillId="7" borderId="1"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5" xfId="0" applyFont="1" applyFill="1" applyBorder="1" applyAlignment="1">
      <alignment horizontal="center" vertical="center"/>
    </xf>
    <xf numFmtId="176" fontId="7" fillId="7" borderId="112" xfId="0" applyNumberFormat="1" applyFont="1" applyFill="1" applyBorder="1" applyAlignment="1">
      <alignment horizontal="right" vertical="center"/>
    </xf>
    <xf numFmtId="0" fontId="7" fillId="0" borderId="95" xfId="0" applyFont="1" applyFill="1" applyBorder="1" applyAlignment="1">
      <alignment horizontal="left" vertical="center" wrapText="1" shrinkToFit="1"/>
    </xf>
    <xf numFmtId="0" fontId="7" fillId="0" borderId="4" xfId="0" applyFont="1" applyFill="1" applyBorder="1" applyAlignment="1">
      <alignment horizontal="left" vertical="center" shrinkToFit="1"/>
    </xf>
    <xf numFmtId="0" fontId="1" fillId="0" borderId="5" xfId="0" applyFont="1" applyFill="1" applyBorder="1" applyAlignment="1">
      <alignment vertical="center"/>
    </xf>
    <xf numFmtId="0" fontId="7" fillId="0" borderId="30"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1" fillId="0" borderId="11" xfId="0" applyFont="1" applyFill="1" applyBorder="1" applyAlignment="1">
      <alignment vertical="center"/>
    </xf>
    <xf numFmtId="177" fontId="7" fillId="0" borderId="10" xfId="0" applyNumberFormat="1" applyFont="1" applyFill="1" applyBorder="1" applyAlignment="1">
      <alignment horizontal="right" vertical="center"/>
    </xf>
    <xf numFmtId="177" fontId="7" fillId="0" borderId="2" xfId="0" applyNumberFormat="1" applyFont="1" applyFill="1" applyBorder="1" applyAlignment="1">
      <alignment horizontal="right" vertical="center"/>
    </xf>
    <xf numFmtId="191" fontId="7" fillId="7" borderId="2" xfId="0" applyNumberFormat="1" applyFont="1" applyFill="1" applyBorder="1" applyAlignment="1">
      <alignment horizontal="right" vertical="center"/>
    </xf>
    <xf numFmtId="0" fontId="7" fillId="0" borderId="50"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100" xfId="0" applyFont="1" applyFill="1" applyBorder="1" applyAlignment="1">
      <alignment horizontal="center" vertical="center"/>
    </xf>
    <xf numFmtId="0" fontId="7" fillId="0" borderId="74" xfId="0" applyFont="1" applyFill="1" applyBorder="1" applyAlignment="1">
      <alignment horizontal="center" vertical="center"/>
    </xf>
    <xf numFmtId="0" fontId="7" fillId="0" borderId="75" xfId="0" applyFont="1" applyFill="1" applyBorder="1" applyAlignment="1">
      <alignment horizontal="center" vertical="center"/>
    </xf>
    <xf numFmtId="0" fontId="7" fillId="0" borderId="87" xfId="0" applyFont="1" applyFill="1" applyBorder="1" applyAlignment="1">
      <alignment horizontal="center" vertical="center"/>
    </xf>
    <xf numFmtId="0" fontId="7" fillId="0" borderId="65" xfId="0" applyFont="1" applyFill="1" applyBorder="1" applyAlignment="1">
      <alignment horizontal="center" vertical="center" textRotation="255"/>
    </xf>
    <xf numFmtId="0" fontId="7" fillId="0" borderId="66" xfId="0" applyFont="1" applyFill="1" applyBorder="1" applyAlignment="1">
      <alignment horizontal="center" vertical="center" textRotation="255"/>
    </xf>
    <xf numFmtId="0" fontId="7" fillId="0" borderId="67" xfId="0" applyFont="1" applyFill="1" applyBorder="1" applyAlignment="1">
      <alignment horizontal="center" vertical="center" textRotation="255"/>
    </xf>
    <xf numFmtId="183" fontId="7" fillId="7" borderId="27" xfId="2" applyNumberFormat="1" applyFont="1" applyFill="1" applyBorder="1" applyAlignment="1">
      <alignment horizontal="right" vertical="center"/>
    </xf>
    <xf numFmtId="183" fontId="7" fillId="7" borderId="28" xfId="2" applyNumberFormat="1" applyFont="1" applyFill="1" applyBorder="1" applyAlignment="1">
      <alignment horizontal="right" vertical="center"/>
    </xf>
    <xf numFmtId="183" fontId="7" fillId="7" borderId="19" xfId="2" applyNumberFormat="1" applyFont="1" applyFill="1" applyBorder="1" applyAlignment="1">
      <alignment horizontal="right" vertical="center"/>
    </xf>
    <xf numFmtId="0" fontId="7" fillId="0" borderId="113" xfId="0" applyFont="1" applyFill="1" applyBorder="1" applyAlignment="1">
      <alignment horizontal="center" vertical="center" textRotation="255" shrinkToFit="1"/>
    </xf>
    <xf numFmtId="0" fontId="7" fillId="0" borderId="114" xfId="0" applyFont="1" applyFill="1" applyBorder="1" applyAlignment="1">
      <alignment horizontal="center" vertical="center" textRotation="255" shrinkToFit="1"/>
    </xf>
    <xf numFmtId="189" fontId="7" fillId="7" borderId="6" xfId="0" applyNumberFormat="1" applyFont="1" applyFill="1" applyBorder="1" applyAlignment="1">
      <alignment horizontal="right" vertical="center"/>
    </xf>
    <xf numFmtId="0" fontId="8" fillId="0" borderId="0" xfId="0" quotePrefix="1" applyFont="1" applyFill="1" applyBorder="1" applyAlignment="1">
      <alignment horizontal="center" vertical="center"/>
    </xf>
    <xf numFmtId="0" fontId="7" fillId="0" borderId="9"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77" xfId="0" applyFont="1" applyFill="1" applyBorder="1" applyAlignment="1">
      <alignment horizontal="center" vertical="center" shrinkToFit="1"/>
    </xf>
    <xf numFmtId="0" fontId="7" fillId="0" borderId="95" xfId="0" applyFont="1" applyFill="1" applyBorder="1" applyAlignment="1">
      <alignment horizontal="left" vertical="center" wrapText="1"/>
    </xf>
    <xf numFmtId="0" fontId="7" fillId="0" borderId="96"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7" fillId="0" borderId="42" xfId="0" applyFont="1" applyFill="1" applyBorder="1" applyAlignment="1">
      <alignment horizontal="center" vertical="center" textRotation="255"/>
    </xf>
    <xf numFmtId="176" fontId="7" fillId="7" borderId="3" xfId="0" applyNumberFormat="1" applyFont="1" applyFill="1" applyBorder="1" applyAlignment="1">
      <alignment horizontal="right" vertical="center"/>
    </xf>
    <xf numFmtId="0" fontId="7" fillId="0" borderId="44"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46" xfId="0" applyFont="1" applyFill="1" applyBorder="1" applyAlignment="1">
      <alignment horizontal="center" vertical="center"/>
    </xf>
    <xf numFmtId="183" fontId="7" fillId="7" borderId="10" xfId="2" applyNumberFormat="1" applyFont="1" applyFill="1" applyBorder="1" applyAlignment="1">
      <alignment horizontal="right" vertical="center"/>
    </xf>
    <xf numFmtId="183" fontId="7" fillId="7" borderId="2" xfId="2" applyNumberFormat="1" applyFont="1" applyFill="1" applyBorder="1" applyAlignment="1">
      <alignment horizontal="right" vertical="center"/>
    </xf>
    <xf numFmtId="183" fontId="7" fillId="7" borderId="3" xfId="2" applyNumberFormat="1" applyFont="1" applyFill="1" applyBorder="1" applyAlignment="1">
      <alignment horizontal="right"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46"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76" xfId="0" applyFont="1" applyFill="1" applyBorder="1" applyAlignment="1">
      <alignment horizontal="center" vertical="center"/>
    </xf>
    <xf numFmtId="0" fontId="7" fillId="0" borderId="91" xfId="0" applyFont="1" applyFill="1" applyBorder="1" applyAlignment="1">
      <alignment horizontal="center" vertical="center"/>
    </xf>
    <xf numFmtId="0" fontId="7" fillId="0" borderId="92" xfId="0" applyFont="1" applyFill="1" applyBorder="1" applyAlignment="1">
      <alignment horizontal="center" vertical="center"/>
    </xf>
    <xf numFmtId="0" fontId="7" fillId="0" borderId="101"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102" xfId="0" applyFont="1" applyFill="1" applyBorder="1" applyAlignment="1">
      <alignment horizontal="center" vertical="center"/>
    </xf>
    <xf numFmtId="0" fontId="7" fillId="0" borderId="93" xfId="0" applyFont="1" applyFill="1" applyBorder="1" applyAlignment="1">
      <alignment horizontal="center" vertical="center"/>
    </xf>
    <xf numFmtId="0" fontId="7" fillId="0" borderId="49" xfId="0" applyFont="1" applyFill="1" applyBorder="1" applyAlignment="1">
      <alignment horizontal="center" vertical="center"/>
    </xf>
    <xf numFmtId="0" fontId="7" fillId="0" borderId="71" xfId="0" applyFont="1" applyFill="1" applyBorder="1" applyAlignment="1">
      <alignment horizontal="center" vertical="center"/>
    </xf>
    <xf numFmtId="0" fontId="7" fillId="0" borderId="72" xfId="0" applyFont="1" applyFill="1" applyBorder="1" applyAlignment="1">
      <alignment horizontal="center" vertical="center"/>
    </xf>
    <xf numFmtId="0" fontId="7" fillId="0" borderId="73" xfId="0" applyFont="1" applyFill="1" applyBorder="1" applyAlignment="1">
      <alignment horizontal="center" vertical="center"/>
    </xf>
    <xf numFmtId="0" fontId="7" fillId="0" borderId="86" xfId="0" applyFont="1" applyFill="1" applyBorder="1" applyAlignment="1">
      <alignment horizontal="center" vertical="center"/>
    </xf>
    <xf numFmtId="183" fontId="7" fillId="0" borderId="10" xfId="2" applyNumberFormat="1" applyFont="1" applyFill="1" applyBorder="1" applyAlignment="1">
      <alignment horizontal="right" vertical="center"/>
    </xf>
    <xf numFmtId="183" fontId="7" fillId="0" borderId="2" xfId="2" applyNumberFormat="1" applyFont="1" applyFill="1" applyBorder="1" applyAlignment="1">
      <alignment horizontal="right" vertical="center"/>
    </xf>
    <xf numFmtId="183" fontId="7" fillId="0" borderId="3" xfId="2" applyNumberFormat="1" applyFont="1" applyFill="1" applyBorder="1" applyAlignment="1">
      <alignment horizontal="right" vertical="center"/>
    </xf>
    <xf numFmtId="0" fontId="7" fillId="0" borderId="115" xfId="0" applyFont="1" applyFill="1" applyBorder="1" applyAlignment="1">
      <alignment horizontal="center" vertical="center"/>
    </xf>
    <xf numFmtId="0" fontId="7" fillId="20" borderId="12" xfId="0" applyFont="1" applyFill="1" applyBorder="1" applyAlignment="1">
      <alignment horizontal="center" vertical="center"/>
    </xf>
    <xf numFmtId="0" fontId="7" fillId="20" borderId="13" xfId="0" applyFont="1" applyFill="1" applyBorder="1" applyAlignment="1">
      <alignment horizontal="center" vertical="center" shrinkToFit="1"/>
    </xf>
    <xf numFmtId="0" fontId="7" fillId="20" borderId="1" xfId="0" applyFont="1" applyFill="1" applyBorder="1" applyAlignment="1">
      <alignment horizontal="right" vertical="center"/>
    </xf>
    <xf numFmtId="0" fontId="7" fillId="20" borderId="4" xfId="0" applyFont="1" applyFill="1" applyBorder="1" applyAlignment="1">
      <alignment horizontal="right" vertical="center"/>
    </xf>
    <xf numFmtId="0" fontId="7" fillId="20" borderId="5" xfId="0" applyFont="1" applyFill="1" applyBorder="1" applyAlignment="1">
      <alignment horizontal="right" vertical="center"/>
    </xf>
    <xf numFmtId="0" fontId="7" fillId="20" borderId="13" xfId="0" applyFont="1" applyFill="1" applyBorder="1" applyAlignment="1">
      <alignment horizontal="center" vertical="center"/>
    </xf>
    <xf numFmtId="0" fontId="7" fillId="20" borderId="43" xfId="0" applyFont="1" applyFill="1" applyBorder="1" applyAlignment="1">
      <alignment horizontal="center" vertical="center" shrinkToFit="1"/>
    </xf>
    <xf numFmtId="0" fontId="7" fillId="20" borderId="0" xfId="0" applyFont="1" applyFill="1" applyAlignment="1">
      <alignment horizontal="right" vertical="center"/>
    </xf>
    <xf numFmtId="0" fontId="7" fillId="20" borderId="43" xfId="0" applyFont="1" applyFill="1" applyBorder="1" applyAlignment="1">
      <alignment horizontal="center" vertical="center"/>
    </xf>
    <xf numFmtId="0" fontId="7" fillId="20" borderId="14" xfId="0" applyFont="1" applyFill="1" applyBorder="1" applyAlignment="1">
      <alignment horizontal="center" vertical="center" shrinkToFit="1"/>
    </xf>
    <xf numFmtId="0" fontId="7" fillId="20" borderId="9" xfId="0" applyFont="1" applyFill="1" applyBorder="1" applyAlignment="1">
      <alignment horizontal="right" vertical="center"/>
    </xf>
    <xf numFmtId="0" fontId="7" fillId="20" borderId="6" xfId="0" applyFont="1" applyFill="1" applyBorder="1" applyAlignment="1">
      <alignment horizontal="right" vertical="center"/>
    </xf>
    <xf numFmtId="0" fontId="7" fillId="20" borderId="7" xfId="0" applyFont="1" applyFill="1" applyBorder="1" applyAlignment="1">
      <alignment horizontal="right" vertical="center"/>
    </xf>
    <xf numFmtId="0" fontId="7" fillId="20" borderId="8" xfId="0" applyFont="1" applyFill="1" applyBorder="1" applyAlignment="1">
      <alignment horizontal="center" vertical="center"/>
    </xf>
    <xf numFmtId="0" fontId="7" fillId="20" borderId="11" xfId="0" applyFont="1" applyFill="1" applyBorder="1" applyAlignment="1">
      <alignment horizontal="center" vertical="center"/>
    </xf>
    <xf numFmtId="0" fontId="66" fillId="0" borderId="8" xfId="0" applyFont="1" applyBorder="1" applyAlignment="1">
      <alignment horizontal="center" vertical="center" shrinkToFit="1"/>
    </xf>
    <xf numFmtId="0" fontId="66" fillId="0" borderId="11" xfId="0" applyFont="1" applyBorder="1" applyAlignment="1">
      <alignment horizontal="center" vertical="center" shrinkToFit="1"/>
    </xf>
  </cellXfs>
  <cellStyles count="6">
    <cellStyle name="スタイル 1" xfId="1" xr:uid="{00000000-0005-0000-0000-000000000000}"/>
    <cellStyle name="桁区切り" xfId="2" builtinId="6"/>
    <cellStyle name="桁区切り 2" xfId="3" xr:uid="{00000000-0005-0000-0000-000003000000}"/>
    <cellStyle name="通貨" xfId="4" builtinId="7"/>
    <cellStyle name="標準" xfId="0" builtinId="0"/>
    <cellStyle name="標準 2" xfId="5" xr:uid="{00000000-0005-0000-0000-000006000000}"/>
  </cellStyles>
  <dxfs count="26">
    <dxf>
      <fill>
        <patternFill>
          <bgColor rgb="FFFF0000"/>
        </patternFill>
      </fill>
    </dxf>
    <dxf>
      <fill>
        <patternFill>
          <bgColor rgb="FFFF0000"/>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rgb="FFFF0000"/>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rgb="FF000000"/>
        </patternFill>
      </fill>
    </dxf>
    <dxf>
      <fill>
        <patternFill>
          <bgColor rgb="FF000000"/>
        </patternFill>
      </fill>
    </dxf>
    <dxf>
      <fill>
        <patternFill>
          <bgColor rgb="FF000000"/>
        </patternFill>
      </fill>
    </dxf>
    <dxf>
      <fill>
        <patternFill>
          <bgColor indexed="8"/>
        </patternFill>
      </fill>
    </dxf>
    <dxf>
      <fill>
        <patternFill>
          <bgColor indexed="8"/>
        </patternFill>
      </fill>
    </dxf>
    <dxf>
      <fill>
        <patternFill>
          <bgColor indexed="8"/>
        </patternFill>
      </fill>
    </dxf>
    <dxf>
      <fill>
        <patternFill>
          <bgColor indexed="8"/>
        </patternFill>
      </fill>
    </dxf>
    <dxf>
      <fill>
        <patternFill>
          <bgColor rgb="FF000000"/>
        </patternFill>
      </fill>
    </dxf>
    <dxf>
      <fill>
        <patternFill>
          <bgColor rgb="FF000000"/>
        </patternFill>
      </fill>
    </dxf>
    <dxf>
      <fill>
        <patternFill>
          <bgColor rgb="FF0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6FF66"/>
      <rgbColor rgb="000000FF"/>
      <rgbColor rgb="0099FFC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FFFCC"/>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CCFF"/>
      <color rgb="FFCCFFCC"/>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14</xdr:col>
      <xdr:colOff>114300</xdr:colOff>
      <xdr:row>9</xdr:row>
      <xdr:rowOff>152400</xdr:rowOff>
    </xdr:from>
    <xdr:to>
      <xdr:col>18</xdr:col>
      <xdr:colOff>161925</xdr:colOff>
      <xdr:row>9</xdr:row>
      <xdr:rowOff>152400</xdr:rowOff>
    </xdr:to>
    <xdr:sp macro="" textlink="">
      <xdr:nvSpPr>
        <xdr:cNvPr id="59743" name="Line 8">
          <a:extLst>
            <a:ext uri="{FF2B5EF4-FFF2-40B4-BE49-F238E27FC236}">
              <a16:creationId xmlns:a16="http://schemas.microsoft.com/office/drawing/2014/main" id="{00000000-0008-0000-0100-00005FE90000}"/>
            </a:ext>
          </a:extLst>
        </xdr:cNvPr>
        <xdr:cNvSpPr>
          <a:spLocks noChangeShapeType="1"/>
        </xdr:cNvSpPr>
      </xdr:nvSpPr>
      <xdr:spPr bwMode="auto">
        <a:xfrm flipH="1">
          <a:off x="2914650" y="2381250"/>
          <a:ext cx="847725" cy="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161925</xdr:colOff>
          <xdr:row>6</xdr:row>
          <xdr:rowOff>9525</xdr:rowOff>
        </xdr:from>
        <xdr:to>
          <xdr:col>5</xdr:col>
          <xdr:colOff>133350</xdr:colOff>
          <xdr:row>7</xdr:row>
          <xdr:rowOff>19050</xdr:rowOff>
        </xdr:to>
        <xdr:sp macro="" textlink="">
          <xdr:nvSpPr>
            <xdr:cNvPr id="59396" name="Object 4" hidden="1">
              <a:extLst>
                <a:ext uri="{63B3BB69-23CF-44E3-9099-C40C66FF867C}">
                  <a14:compatExt spid="_x0000_s59396"/>
                </a:ext>
                <a:ext uri="{FF2B5EF4-FFF2-40B4-BE49-F238E27FC236}">
                  <a16:creationId xmlns:a16="http://schemas.microsoft.com/office/drawing/2014/main" id="{00000000-0008-0000-0100-000004E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8</xdr:row>
          <xdr:rowOff>19050</xdr:rowOff>
        </xdr:from>
        <xdr:to>
          <xdr:col>18</xdr:col>
          <xdr:colOff>57150</xdr:colOff>
          <xdr:row>11</xdr:row>
          <xdr:rowOff>28575</xdr:rowOff>
        </xdr:to>
        <xdr:sp macro="" textlink="">
          <xdr:nvSpPr>
            <xdr:cNvPr id="59398" name="Object 6" hidden="1">
              <a:extLst>
                <a:ext uri="{63B3BB69-23CF-44E3-9099-C40C66FF867C}">
                  <a14:compatExt spid="_x0000_s59398"/>
                </a:ext>
                <a:ext uri="{FF2B5EF4-FFF2-40B4-BE49-F238E27FC236}">
                  <a16:creationId xmlns:a16="http://schemas.microsoft.com/office/drawing/2014/main" id="{00000000-0008-0000-0100-000006E80000}"/>
                </a:ext>
              </a:extLst>
            </xdr:cNvPr>
            <xdr:cNvSpPr/>
          </xdr:nvSpPr>
          <xdr:spPr bwMode="auto">
            <a:xfrm>
              <a:off x="0" y="0"/>
              <a:ext cx="0" cy="0"/>
            </a:xfrm>
            <a:prstGeom prst="rect">
              <a:avLst/>
            </a:prstGeom>
            <a:noFill/>
            <a:ln w="9525">
              <a:solidFill>
                <a:srgbClr val="0000FF" mc:Ignorable="a14" a14:legacySpreadsheetColorIndex="12"/>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25</xdr:col>
      <xdr:colOff>0</xdr:colOff>
      <xdr:row>29</xdr:row>
      <xdr:rowOff>0</xdr:rowOff>
    </xdr:from>
    <xdr:to>
      <xdr:col>25</xdr:col>
      <xdr:colOff>0</xdr:colOff>
      <xdr:row>29</xdr:row>
      <xdr:rowOff>0</xdr:rowOff>
    </xdr:to>
    <xdr:sp macro="" textlink="">
      <xdr:nvSpPr>
        <xdr:cNvPr id="210777" name="Line 17">
          <a:extLst>
            <a:ext uri="{FF2B5EF4-FFF2-40B4-BE49-F238E27FC236}">
              <a16:creationId xmlns:a16="http://schemas.microsoft.com/office/drawing/2014/main" id="{00000000-0008-0000-0C00-000059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78" name="Line 18">
          <a:extLst>
            <a:ext uri="{FF2B5EF4-FFF2-40B4-BE49-F238E27FC236}">
              <a16:creationId xmlns:a16="http://schemas.microsoft.com/office/drawing/2014/main" id="{00000000-0008-0000-0C00-00005A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79" name="Line 19">
          <a:extLst>
            <a:ext uri="{FF2B5EF4-FFF2-40B4-BE49-F238E27FC236}">
              <a16:creationId xmlns:a16="http://schemas.microsoft.com/office/drawing/2014/main" id="{00000000-0008-0000-0C00-00005B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80" name="Line 20">
          <a:extLst>
            <a:ext uri="{FF2B5EF4-FFF2-40B4-BE49-F238E27FC236}">
              <a16:creationId xmlns:a16="http://schemas.microsoft.com/office/drawing/2014/main" id="{00000000-0008-0000-0C00-00005C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81" name="Line 21">
          <a:extLst>
            <a:ext uri="{FF2B5EF4-FFF2-40B4-BE49-F238E27FC236}">
              <a16:creationId xmlns:a16="http://schemas.microsoft.com/office/drawing/2014/main" id="{00000000-0008-0000-0C00-00005D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82" name="Line 22">
          <a:extLst>
            <a:ext uri="{FF2B5EF4-FFF2-40B4-BE49-F238E27FC236}">
              <a16:creationId xmlns:a16="http://schemas.microsoft.com/office/drawing/2014/main" id="{00000000-0008-0000-0C00-00005E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83" name="Line 23">
          <a:extLst>
            <a:ext uri="{FF2B5EF4-FFF2-40B4-BE49-F238E27FC236}">
              <a16:creationId xmlns:a16="http://schemas.microsoft.com/office/drawing/2014/main" id="{00000000-0008-0000-0C00-00005F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84" name="Line 24">
          <a:extLst>
            <a:ext uri="{FF2B5EF4-FFF2-40B4-BE49-F238E27FC236}">
              <a16:creationId xmlns:a16="http://schemas.microsoft.com/office/drawing/2014/main" id="{00000000-0008-0000-0C00-000060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xdr:colOff>
      <xdr:row>40</xdr:row>
      <xdr:rowOff>57150</xdr:rowOff>
    </xdr:from>
    <xdr:to>
      <xdr:col>8</xdr:col>
      <xdr:colOff>0</xdr:colOff>
      <xdr:row>40</xdr:row>
      <xdr:rowOff>57150</xdr:rowOff>
    </xdr:to>
    <xdr:sp macro="" textlink="">
      <xdr:nvSpPr>
        <xdr:cNvPr id="210785" name="AutoShape 25">
          <a:extLst>
            <a:ext uri="{FF2B5EF4-FFF2-40B4-BE49-F238E27FC236}">
              <a16:creationId xmlns:a16="http://schemas.microsoft.com/office/drawing/2014/main" id="{00000000-0008-0000-0C00-000061370300}"/>
            </a:ext>
          </a:extLst>
        </xdr:cNvPr>
        <xdr:cNvSpPr>
          <a:spLocks noChangeArrowheads="1"/>
        </xdr:cNvSpPr>
      </xdr:nvSpPr>
      <xdr:spPr bwMode="auto">
        <a:xfrm>
          <a:off x="419100" y="9305925"/>
          <a:ext cx="1181100"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86" name="Line 27">
          <a:extLst>
            <a:ext uri="{FF2B5EF4-FFF2-40B4-BE49-F238E27FC236}">
              <a16:creationId xmlns:a16="http://schemas.microsoft.com/office/drawing/2014/main" id="{00000000-0008-0000-0C00-000062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87" name="Line 28">
          <a:extLst>
            <a:ext uri="{FF2B5EF4-FFF2-40B4-BE49-F238E27FC236}">
              <a16:creationId xmlns:a16="http://schemas.microsoft.com/office/drawing/2014/main" id="{00000000-0008-0000-0C00-000063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88" name="Line 29">
          <a:extLst>
            <a:ext uri="{FF2B5EF4-FFF2-40B4-BE49-F238E27FC236}">
              <a16:creationId xmlns:a16="http://schemas.microsoft.com/office/drawing/2014/main" id="{00000000-0008-0000-0C00-000064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89" name="Line 30">
          <a:extLst>
            <a:ext uri="{FF2B5EF4-FFF2-40B4-BE49-F238E27FC236}">
              <a16:creationId xmlns:a16="http://schemas.microsoft.com/office/drawing/2014/main" id="{00000000-0008-0000-0C00-000065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90" name="Line 31">
          <a:extLst>
            <a:ext uri="{FF2B5EF4-FFF2-40B4-BE49-F238E27FC236}">
              <a16:creationId xmlns:a16="http://schemas.microsoft.com/office/drawing/2014/main" id="{00000000-0008-0000-0C00-000066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91" name="Line 32">
          <a:extLst>
            <a:ext uri="{FF2B5EF4-FFF2-40B4-BE49-F238E27FC236}">
              <a16:creationId xmlns:a16="http://schemas.microsoft.com/office/drawing/2014/main" id="{00000000-0008-0000-0C00-000067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92" name="Line 33">
          <a:extLst>
            <a:ext uri="{FF2B5EF4-FFF2-40B4-BE49-F238E27FC236}">
              <a16:creationId xmlns:a16="http://schemas.microsoft.com/office/drawing/2014/main" id="{00000000-0008-0000-0C00-000068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93" name="Line 34">
          <a:extLst>
            <a:ext uri="{FF2B5EF4-FFF2-40B4-BE49-F238E27FC236}">
              <a16:creationId xmlns:a16="http://schemas.microsoft.com/office/drawing/2014/main" id="{00000000-0008-0000-0C00-000069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xdr:colOff>
      <xdr:row>40</xdr:row>
      <xdr:rowOff>57150</xdr:rowOff>
    </xdr:from>
    <xdr:to>
      <xdr:col>8</xdr:col>
      <xdr:colOff>0</xdr:colOff>
      <xdr:row>40</xdr:row>
      <xdr:rowOff>57150</xdr:rowOff>
    </xdr:to>
    <xdr:sp macro="" textlink="">
      <xdr:nvSpPr>
        <xdr:cNvPr id="210794" name="AutoShape 35">
          <a:extLst>
            <a:ext uri="{FF2B5EF4-FFF2-40B4-BE49-F238E27FC236}">
              <a16:creationId xmlns:a16="http://schemas.microsoft.com/office/drawing/2014/main" id="{00000000-0008-0000-0C00-00006A370300}"/>
            </a:ext>
          </a:extLst>
        </xdr:cNvPr>
        <xdr:cNvSpPr>
          <a:spLocks noChangeArrowheads="1"/>
        </xdr:cNvSpPr>
      </xdr:nvSpPr>
      <xdr:spPr bwMode="auto">
        <a:xfrm>
          <a:off x="419100" y="9305925"/>
          <a:ext cx="1181100"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95" name="Line 40">
          <a:extLst>
            <a:ext uri="{FF2B5EF4-FFF2-40B4-BE49-F238E27FC236}">
              <a16:creationId xmlns:a16="http://schemas.microsoft.com/office/drawing/2014/main" id="{00000000-0008-0000-0C00-00006B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96" name="Line 41">
          <a:extLst>
            <a:ext uri="{FF2B5EF4-FFF2-40B4-BE49-F238E27FC236}">
              <a16:creationId xmlns:a16="http://schemas.microsoft.com/office/drawing/2014/main" id="{00000000-0008-0000-0C00-00006C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97" name="Line 42">
          <a:extLst>
            <a:ext uri="{FF2B5EF4-FFF2-40B4-BE49-F238E27FC236}">
              <a16:creationId xmlns:a16="http://schemas.microsoft.com/office/drawing/2014/main" id="{00000000-0008-0000-0C00-00006D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98" name="Line 43">
          <a:extLst>
            <a:ext uri="{FF2B5EF4-FFF2-40B4-BE49-F238E27FC236}">
              <a16:creationId xmlns:a16="http://schemas.microsoft.com/office/drawing/2014/main" id="{00000000-0008-0000-0C00-00006E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799" name="Line 44">
          <a:extLst>
            <a:ext uri="{FF2B5EF4-FFF2-40B4-BE49-F238E27FC236}">
              <a16:creationId xmlns:a16="http://schemas.microsoft.com/office/drawing/2014/main" id="{00000000-0008-0000-0C00-00006F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800" name="Line 45">
          <a:extLst>
            <a:ext uri="{FF2B5EF4-FFF2-40B4-BE49-F238E27FC236}">
              <a16:creationId xmlns:a16="http://schemas.microsoft.com/office/drawing/2014/main" id="{00000000-0008-0000-0C00-000070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801" name="Line 46">
          <a:extLst>
            <a:ext uri="{FF2B5EF4-FFF2-40B4-BE49-F238E27FC236}">
              <a16:creationId xmlns:a16="http://schemas.microsoft.com/office/drawing/2014/main" id="{00000000-0008-0000-0C00-000071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802" name="Line 47">
          <a:extLst>
            <a:ext uri="{FF2B5EF4-FFF2-40B4-BE49-F238E27FC236}">
              <a16:creationId xmlns:a16="http://schemas.microsoft.com/office/drawing/2014/main" id="{00000000-0008-0000-0C00-000072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xdr:colOff>
      <xdr:row>40</xdr:row>
      <xdr:rowOff>57150</xdr:rowOff>
    </xdr:from>
    <xdr:to>
      <xdr:col>8</xdr:col>
      <xdr:colOff>0</xdr:colOff>
      <xdr:row>40</xdr:row>
      <xdr:rowOff>57150</xdr:rowOff>
    </xdr:to>
    <xdr:sp macro="" textlink="">
      <xdr:nvSpPr>
        <xdr:cNvPr id="210803" name="AutoShape 48">
          <a:extLst>
            <a:ext uri="{FF2B5EF4-FFF2-40B4-BE49-F238E27FC236}">
              <a16:creationId xmlns:a16="http://schemas.microsoft.com/office/drawing/2014/main" id="{00000000-0008-0000-0C00-000073370300}"/>
            </a:ext>
          </a:extLst>
        </xdr:cNvPr>
        <xdr:cNvSpPr>
          <a:spLocks noChangeArrowheads="1"/>
        </xdr:cNvSpPr>
      </xdr:nvSpPr>
      <xdr:spPr bwMode="auto">
        <a:xfrm>
          <a:off x="419100" y="9305925"/>
          <a:ext cx="1181100"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804" name="Line 49">
          <a:extLst>
            <a:ext uri="{FF2B5EF4-FFF2-40B4-BE49-F238E27FC236}">
              <a16:creationId xmlns:a16="http://schemas.microsoft.com/office/drawing/2014/main" id="{00000000-0008-0000-0C00-000074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805" name="Line 50">
          <a:extLst>
            <a:ext uri="{FF2B5EF4-FFF2-40B4-BE49-F238E27FC236}">
              <a16:creationId xmlns:a16="http://schemas.microsoft.com/office/drawing/2014/main" id="{00000000-0008-0000-0C00-000075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806" name="Line 51">
          <a:extLst>
            <a:ext uri="{FF2B5EF4-FFF2-40B4-BE49-F238E27FC236}">
              <a16:creationId xmlns:a16="http://schemas.microsoft.com/office/drawing/2014/main" id="{00000000-0008-0000-0C00-000076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807" name="Line 52">
          <a:extLst>
            <a:ext uri="{FF2B5EF4-FFF2-40B4-BE49-F238E27FC236}">
              <a16:creationId xmlns:a16="http://schemas.microsoft.com/office/drawing/2014/main" id="{00000000-0008-0000-0C00-000077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808" name="Line 53">
          <a:extLst>
            <a:ext uri="{FF2B5EF4-FFF2-40B4-BE49-F238E27FC236}">
              <a16:creationId xmlns:a16="http://schemas.microsoft.com/office/drawing/2014/main" id="{00000000-0008-0000-0C00-000078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809" name="Line 54">
          <a:extLst>
            <a:ext uri="{FF2B5EF4-FFF2-40B4-BE49-F238E27FC236}">
              <a16:creationId xmlns:a16="http://schemas.microsoft.com/office/drawing/2014/main" id="{00000000-0008-0000-0C00-000079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810" name="Line 55">
          <a:extLst>
            <a:ext uri="{FF2B5EF4-FFF2-40B4-BE49-F238E27FC236}">
              <a16:creationId xmlns:a16="http://schemas.microsoft.com/office/drawing/2014/main" id="{00000000-0008-0000-0C00-00007A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29</xdr:row>
      <xdr:rowOff>0</xdr:rowOff>
    </xdr:from>
    <xdr:to>
      <xdr:col>25</xdr:col>
      <xdr:colOff>0</xdr:colOff>
      <xdr:row>29</xdr:row>
      <xdr:rowOff>0</xdr:rowOff>
    </xdr:to>
    <xdr:sp macro="" textlink="">
      <xdr:nvSpPr>
        <xdr:cNvPr id="210811" name="Line 56">
          <a:extLst>
            <a:ext uri="{FF2B5EF4-FFF2-40B4-BE49-F238E27FC236}">
              <a16:creationId xmlns:a16="http://schemas.microsoft.com/office/drawing/2014/main" id="{00000000-0008-0000-0C00-00007B370300}"/>
            </a:ext>
          </a:extLst>
        </xdr:cNvPr>
        <xdr:cNvSpPr>
          <a:spLocks noChangeShapeType="1"/>
        </xdr:cNvSpPr>
      </xdr:nvSpPr>
      <xdr:spPr bwMode="auto">
        <a:xfrm flipH="1">
          <a:off x="5000625" y="6315075"/>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95250</xdr:rowOff>
    </xdr:from>
    <xdr:to>
      <xdr:col>33</xdr:col>
      <xdr:colOff>0</xdr:colOff>
      <xdr:row>2</xdr:row>
      <xdr:rowOff>114300</xdr:rowOff>
    </xdr:to>
    <xdr:sp macro="" textlink="">
      <xdr:nvSpPr>
        <xdr:cNvPr id="37" name="AutoShape 58">
          <a:extLst>
            <a:ext uri="{FF2B5EF4-FFF2-40B4-BE49-F238E27FC236}">
              <a16:creationId xmlns:a16="http://schemas.microsoft.com/office/drawing/2014/main" id="{00000000-0008-0000-0C00-000025000000}"/>
            </a:ext>
          </a:extLst>
        </xdr:cNvPr>
        <xdr:cNvSpPr>
          <a:spLocks noChangeArrowheads="1"/>
        </xdr:cNvSpPr>
      </xdr:nvSpPr>
      <xdr:spPr bwMode="auto">
        <a:xfrm>
          <a:off x="400050" y="95250"/>
          <a:ext cx="6200775" cy="438150"/>
        </a:xfrm>
        <a:prstGeom prst="foldedCorner">
          <a:avLst>
            <a:gd name="adj" fmla="val 12500"/>
          </a:avLst>
        </a:prstGeom>
        <a:solidFill>
          <a:srgbClr val="FFFF99"/>
        </a:solidFill>
        <a:ln w="12700">
          <a:solidFill>
            <a:srgbClr val="000000"/>
          </a:solidFill>
          <a:round/>
          <a:headEnd/>
          <a:tailEnd/>
        </a:ln>
      </xdr:spPr>
      <xdr:txBody>
        <a:bodyPr vertOverflow="clip" wrap="square" lIns="36576" tIns="18288" rIns="36576" bIns="18288" anchor="ctr" upright="1"/>
        <a:lstStyle/>
        <a:p>
          <a:pPr algn="ctr" rtl="0">
            <a:defRPr sz="1000"/>
          </a:pPr>
          <a:r>
            <a:rPr lang="ja-JP" altLang="en-US" sz="1200" b="1" i="0" strike="noStrike">
              <a:solidFill>
                <a:srgbClr val="000000"/>
              </a:solidFill>
              <a:latin typeface="ＭＳ Ｐゴシック"/>
              <a:ea typeface="ＭＳ Ｐゴシック"/>
            </a:rPr>
            <a:t>ローテーションを組むために必要な保育士数を算出するための簡易算出方法</a:t>
          </a:r>
        </a:p>
      </xdr:txBody>
    </xdr:sp>
    <xdr:clientData/>
  </xdr:twoCellAnchor>
  <xdr:twoCellAnchor>
    <xdr:from>
      <xdr:col>3</xdr:col>
      <xdr:colOff>190500</xdr:colOff>
      <xdr:row>58</xdr:row>
      <xdr:rowOff>66675</xdr:rowOff>
    </xdr:from>
    <xdr:to>
      <xdr:col>14</xdr:col>
      <xdr:colOff>133350</xdr:colOff>
      <xdr:row>59</xdr:row>
      <xdr:rowOff>200025</xdr:rowOff>
    </xdr:to>
    <xdr:sp macro="" textlink="">
      <xdr:nvSpPr>
        <xdr:cNvPr id="38" name="AutoShape 66">
          <a:extLst>
            <a:ext uri="{FF2B5EF4-FFF2-40B4-BE49-F238E27FC236}">
              <a16:creationId xmlns:a16="http://schemas.microsoft.com/office/drawing/2014/main" id="{00000000-0008-0000-0C00-000026000000}"/>
            </a:ext>
          </a:extLst>
        </xdr:cNvPr>
        <xdr:cNvSpPr>
          <a:spLocks/>
        </xdr:cNvSpPr>
      </xdr:nvSpPr>
      <xdr:spPr bwMode="auto">
        <a:xfrm>
          <a:off x="790575" y="14049375"/>
          <a:ext cx="2143125" cy="476250"/>
        </a:xfrm>
        <a:prstGeom prst="borderCallout2">
          <a:avLst>
            <a:gd name="adj1" fmla="val 24000"/>
            <a:gd name="adj2" fmla="val 103556"/>
            <a:gd name="adj3" fmla="val 24000"/>
            <a:gd name="adj4" fmla="val 108000"/>
            <a:gd name="adj5" fmla="val -26000"/>
            <a:gd name="adj6" fmla="val 112444"/>
          </a:avLst>
        </a:prstGeom>
        <a:solidFill>
          <a:srgbClr val="FFFF99"/>
        </a:solidFill>
        <a:ln w="3175">
          <a:solidFill>
            <a:srgbClr val="000000"/>
          </a:solidFill>
          <a:miter lim="800000"/>
          <a:headEnd/>
          <a:tailEnd type="oval" w="med" len="med"/>
        </a:ln>
        <a:effectLst/>
      </xdr:spPr>
      <xdr:txBody>
        <a:bodyPr vertOverflow="clip" wrap="square" lIns="27432" tIns="18288" rIns="27432" bIns="18288" anchor="ctr" upright="1"/>
        <a:lstStyle/>
        <a:p>
          <a:pPr algn="ctr" rtl="0">
            <a:lnSpc>
              <a:spcPts val="1100"/>
            </a:lnSpc>
            <a:defRPr sz="1000"/>
          </a:pPr>
          <a:r>
            <a:rPr lang="ja-JP" altLang="en-US" sz="900" b="0" i="0" strike="noStrike">
              <a:solidFill>
                <a:srgbClr val="000000"/>
              </a:solidFill>
              <a:latin typeface="ＭＳ Ｐゴシック"/>
              <a:ea typeface="ＭＳ Ｐゴシック"/>
            </a:rPr>
            <a:t>原則として</a:t>
          </a:r>
          <a:r>
            <a:rPr lang="en-US" altLang="ja-JP" sz="900" b="0" i="0" strike="noStrike">
              <a:solidFill>
                <a:srgbClr val="000000"/>
              </a:solidFill>
              <a:latin typeface="ＭＳ Ｐゴシック"/>
              <a:ea typeface="ＭＳ Ｐゴシック"/>
            </a:rPr>
            <a:t>1</a:t>
          </a:r>
          <a:r>
            <a:rPr lang="ja-JP" altLang="en-US" sz="900" b="0" i="0" strike="noStrike">
              <a:solidFill>
                <a:srgbClr val="000000"/>
              </a:solidFill>
              <a:latin typeface="ＭＳ Ｐゴシック"/>
              <a:ea typeface="ＭＳ Ｐゴシック"/>
            </a:rPr>
            <a:t>月を</a:t>
          </a:r>
          <a:r>
            <a:rPr lang="en-US" altLang="ja-JP" sz="900" b="0" i="0" strike="noStrike">
              <a:solidFill>
                <a:srgbClr val="000000"/>
              </a:solidFill>
              <a:latin typeface="ＭＳ Ｐゴシック"/>
              <a:ea typeface="ＭＳ Ｐゴシック"/>
            </a:rPr>
            <a:t>4</a:t>
          </a:r>
          <a:r>
            <a:rPr lang="ja-JP" altLang="en-US" sz="900" b="0" i="0" strike="noStrike">
              <a:solidFill>
                <a:srgbClr val="000000"/>
              </a:solidFill>
              <a:latin typeface="ＭＳ Ｐゴシック"/>
              <a:ea typeface="ＭＳ Ｐゴシック"/>
            </a:rPr>
            <a:t>週間として計算</a:t>
          </a:r>
        </a:p>
        <a:p>
          <a:pPr algn="ctr" rtl="0">
            <a:lnSpc>
              <a:spcPts val="1100"/>
            </a:lnSpc>
            <a:defRPr sz="1000"/>
          </a:pPr>
          <a:r>
            <a:rPr lang="ja-JP" altLang="en-US" sz="900" b="0" i="0" strike="noStrike">
              <a:solidFill>
                <a:srgbClr val="000000"/>
              </a:solidFill>
              <a:latin typeface="ＭＳ Ｐゴシック"/>
              <a:ea typeface="ＭＳ Ｐゴシック"/>
            </a:rPr>
            <a:t>（例）</a:t>
          </a:r>
          <a:r>
            <a:rPr lang="en-US" altLang="ja-JP" sz="900" b="0" i="0" strike="noStrike">
              <a:solidFill>
                <a:srgbClr val="000000"/>
              </a:solidFill>
              <a:latin typeface="ＭＳ Ｐゴシック"/>
              <a:ea typeface="ＭＳ Ｐゴシック"/>
            </a:rPr>
            <a:t>14</a:t>
          </a:r>
          <a:r>
            <a:rPr lang="ja-JP" altLang="en-US" sz="900" b="0" i="0" strike="noStrike">
              <a:solidFill>
                <a:srgbClr val="000000"/>
              </a:solidFill>
              <a:latin typeface="ＭＳ Ｐゴシック"/>
              <a:ea typeface="ＭＳ Ｐゴシック"/>
            </a:rPr>
            <a:t>人</a:t>
          </a: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週</a:t>
          </a:r>
          <a:r>
            <a:rPr lang="en-US" altLang="ja-JP" sz="900" b="0" i="0" strike="noStrike">
              <a:solidFill>
                <a:srgbClr val="000000"/>
              </a:solidFill>
              <a:latin typeface="ＭＳ Ｐゴシック"/>
              <a:ea typeface="ＭＳ Ｐゴシック"/>
            </a:rPr>
            <a:t>40</a:t>
          </a:r>
          <a:r>
            <a:rPr lang="ja-JP" altLang="en-US" sz="900" b="0" i="0" strike="noStrike">
              <a:solidFill>
                <a:srgbClr val="000000"/>
              </a:solidFill>
              <a:latin typeface="ＭＳ Ｐゴシック"/>
              <a:ea typeface="ＭＳ Ｐゴシック"/>
            </a:rPr>
            <a:t>時間</a:t>
          </a:r>
          <a:r>
            <a:rPr lang="en-US" altLang="ja-JP" sz="900" b="0" i="0" strike="noStrike">
              <a:solidFill>
                <a:srgbClr val="000000"/>
              </a:solidFill>
              <a:latin typeface="ＭＳ Ｐゴシック"/>
              <a:ea typeface="ＭＳ Ｐゴシック"/>
            </a:rPr>
            <a:t>×4</a:t>
          </a:r>
          <a:r>
            <a:rPr lang="ja-JP" altLang="en-US" sz="900" b="0" i="0" strike="noStrike">
              <a:solidFill>
                <a:srgbClr val="000000"/>
              </a:solidFill>
              <a:latin typeface="ＭＳ Ｐゴシック"/>
              <a:ea typeface="ＭＳ Ｐゴシック"/>
            </a:rPr>
            <a:t>週間</a:t>
          </a:r>
        </a:p>
      </xdr:txBody>
    </xdr:sp>
    <xdr:clientData/>
  </xdr:twoCellAnchor>
  <xdr:twoCellAnchor>
    <xdr:from>
      <xdr:col>18</xdr:col>
      <xdr:colOff>0</xdr:colOff>
      <xdr:row>40</xdr:row>
      <xdr:rowOff>57150</xdr:rowOff>
    </xdr:from>
    <xdr:to>
      <xdr:col>18</xdr:col>
      <xdr:colOff>0</xdr:colOff>
      <xdr:row>40</xdr:row>
      <xdr:rowOff>57150</xdr:rowOff>
    </xdr:to>
    <xdr:sp macro="" textlink="">
      <xdr:nvSpPr>
        <xdr:cNvPr id="210814" name="AutoShape 67">
          <a:extLst>
            <a:ext uri="{FF2B5EF4-FFF2-40B4-BE49-F238E27FC236}">
              <a16:creationId xmlns:a16="http://schemas.microsoft.com/office/drawing/2014/main" id="{00000000-0008-0000-0C00-00007E370300}"/>
            </a:ext>
          </a:extLst>
        </xdr:cNvPr>
        <xdr:cNvSpPr>
          <a:spLocks noChangeArrowheads="1"/>
        </xdr:cNvSpPr>
      </xdr:nvSpPr>
      <xdr:spPr bwMode="auto">
        <a:xfrm>
          <a:off x="3600450" y="9305925"/>
          <a:ext cx="0"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0</xdr:colOff>
      <xdr:row>40</xdr:row>
      <xdr:rowOff>57150</xdr:rowOff>
    </xdr:from>
    <xdr:to>
      <xdr:col>18</xdr:col>
      <xdr:colOff>0</xdr:colOff>
      <xdr:row>40</xdr:row>
      <xdr:rowOff>57150</xdr:rowOff>
    </xdr:to>
    <xdr:sp macro="" textlink="">
      <xdr:nvSpPr>
        <xdr:cNvPr id="210815" name="AutoShape 68">
          <a:extLst>
            <a:ext uri="{FF2B5EF4-FFF2-40B4-BE49-F238E27FC236}">
              <a16:creationId xmlns:a16="http://schemas.microsoft.com/office/drawing/2014/main" id="{00000000-0008-0000-0C00-00007F370300}"/>
            </a:ext>
          </a:extLst>
        </xdr:cNvPr>
        <xdr:cNvSpPr>
          <a:spLocks noChangeArrowheads="1"/>
        </xdr:cNvSpPr>
      </xdr:nvSpPr>
      <xdr:spPr bwMode="auto">
        <a:xfrm>
          <a:off x="3600450" y="9305925"/>
          <a:ext cx="0"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0</xdr:colOff>
      <xdr:row>40</xdr:row>
      <xdr:rowOff>57150</xdr:rowOff>
    </xdr:from>
    <xdr:to>
      <xdr:col>18</xdr:col>
      <xdr:colOff>0</xdr:colOff>
      <xdr:row>40</xdr:row>
      <xdr:rowOff>57150</xdr:rowOff>
    </xdr:to>
    <xdr:sp macro="" textlink="">
      <xdr:nvSpPr>
        <xdr:cNvPr id="210816" name="AutoShape 69">
          <a:extLst>
            <a:ext uri="{FF2B5EF4-FFF2-40B4-BE49-F238E27FC236}">
              <a16:creationId xmlns:a16="http://schemas.microsoft.com/office/drawing/2014/main" id="{00000000-0008-0000-0C00-000080370300}"/>
            </a:ext>
          </a:extLst>
        </xdr:cNvPr>
        <xdr:cNvSpPr>
          <a:spLocks noChangeArrowheads="1"/>
        </xdr:cNvSpPr>
      </xdr:nvSpPr>
      <xdr:spPr bwMode="auto">
        <a:xfrm>
          <a:off x="3600450" y="9305925"/>
          <a:ext cx="0"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34636</xdr:colOff>
      <xdr:row>64</xdr:row>
      <xdr:rowOff>41566</xdr:rowOff>
    </xdr:from>
    <xdr:to>
      <xdr:col>15</xdr:col>
      <xdr:colOff>34636</xdr:colOff>
      <xdr:row>66</xdr:row>
      <xdr:rowOff>32041</xdr:rowOff>
    </xdr:to>
    <xdr:sp macro="" textlink="">
      <xdr:nvSpPr>
        <xdr:cNvPr id="42" name="AutoShape 73">
          <a:extLst>
            <a:ext uri="{FF2B5EF4-FFF2-40B4-BE49-F238E27FC236}">
              <a16:creationId xmlns:a16="http://schemas.microsoft.com/office/drawing/2014/main" id="{00000000-0008-0000-0C00-00002A000000}"/>
            </a:ext>
          </a:extLst>
        </xdr:cNvPr>
        <xdr:cNvSpPr>
          <a:spLocks/>
        </xdr:cNvSpPr>
      </xdr:nvSpPr>
      <xdr:spPr bwMode="auto">
        <a:xfrm>
          <a:off x="634711" y="16081666"/>
          <a:ext cx="2400300" cy="676275"/>
        </a:xfrm>
        <a:prstGeom prst="borderCallout2">
          <a:avLst>
            <a:gd name="adj1" fmla="val 16903"/>
            <a:gd name="adj2" fmla="val 103176"/>
            <a:gd name="adj3" fmla="val 16903"/>
            <a:gd name="adj4" fmla="val 108731"/>
            <a:gd name="adj5" fmla="val -19718"/>
            <a:gd name="adj6" fmla="val 114681"/>
          </a:avLst>
        </a:prstGeom>
        <a:solidFill>
          <a:srgbClr val="FFFF99"/>
        </a:solidFill>
        <a:ln w="3175">
          <a:solidFill>
            <a:srgbClr val="000000"/>
          </a:solidFill>
          <a:miter lim="800000"/>
          <a:headEnd/>
          <a:tailEnd type="oval" w="med" len="med"/>
        </a:ln>
        <a:effectLst/>
      </xdr:spPr>
      <xdr:txBody>
        <a:bodyPr vertOverflow="clip" wrap="square" lIns="27432" tIns="18288" rIns="0" bIns="18288" anchor="ctr" upright="1"/>
        <a:lstStyle/>
        <a:p>
          <a:pPr algn="l" rtl="0">
            <a:lnSpc>
              <a:spcPts val="1000"/>
            </a:lnSpc>
            <a:defRPr sz="1000"/>
          </a:pPr>
          <a:r>
            <a:rPr lang="ja-JP" altLang="en-US" sz="900" b="0" i="0" strike="noStrike">
              <a:solidFill>
                <a:srgbClr val="000000"/>
              </a:solidFill>
              <a:latin typeface="ＭＳ Ｐゴシック"/>
              <a:ea typeface="ＭＳ Ｐゴシック"/>
            </a:rPr>
            <a:t>短時間勤務保育士の定数加算要件に適合しないため、時間数は計上（常勤換算）は行わない。</a:t>
          </a:r>
        </a:p>
      </xdr:txBody>
    </xdr:sp>
    <xdr:clientData/>
  </xdr:twoCellAnchor>
  <xdr:twoCellAnchor>
    <xdr:from>
      <xdr:col>10</xdr:col>
      <xdr:colOff>95250</xdr:colOff>
      <xdr:row>60</xdr:row>
      <xdr:rowOff>295275</xdr:rowOff>
    </xdr:from>
    <xdr:to>
      <xdr:col>21</xdr:col>
      <xdr:colOff>38100</xdr:colOff>
      <xdr:row>62</xdr:row>
      <xdr:rowOff>85725</xdr:rowOff>
    </xdr:to>
    <xdr:sp macro="" textlink="">
      <xdr:nvSpPr>
        <xdr:cNvPr id="43" name="AutoShape 74">
          <a:extLst>
            <a:ext uri="{FF2B5EF4-FFF2-40B4-BE49-F238E27FC236}">
              <a16:creationId xmlns:a16="http://schemas.microsoft.com/office/drawing/2014/main" id="{00000000-0008-0000-0C00-00002B000000}"/>
            </a:ext>
          </a:extLst>
        </xdr:cNvPr>
        <xdr:cNvSpPr>
          <a:spLocks/>
        </xdr:cNvSpPr>
      </xdr:nvSpPr>
      <xdr:spPr bwMode="auto">
        <a:xfrm>
          <a:off x="2095500" y="14963775"/>
          <a:ext cx="2143125" cy="476250"/>
        </a:xfrm>
        <a:prstGeom prst="borderCallout2">
          <a:avLst>
            <a:gd name="adj1" fmla="val 24000"/>
            <a:gd name="adj2" fmla="val 103556"/>
            <a:gd name="adj3" fmla="val 24000"/>
            <a:gd name="adj4" fmla="val 127111"/>
            <a:gd name="adj5" fmla="val -40000"/>
            <a:gd name="adj6" fmla="val 160000"/>
          </a:avLst>
        </a:prstGeom>
        <a:solidFill>
          <a:srgbClr val="FFFF99"/>
        </a:solidFill>
        <a:ln w="3175">
          <a:solidFill>
            <a:srgbClr val="000000"/>
          </a:solidFill>
          <a:miter lim="800000"/>
          <a:headEnd/>
          <a:tailEnd type="oval" w="med" len="med"/>
        </a:ln>
        <a:effectLst/>
      </xdr:spPr>
      <xdr:txBody>
        <a:bodyPr vertOverflow="clip" wrap="square" lIns="27432" tIns="18288" rIns="27432" bIns="18288" anchor="ctr" upright="1"/>
        <a:lstStyle/>
        <a:p>
          <a:pPr algn="ctr" rtl="0">
            <a:defRPr sz="1000"/>
          </a:pPr>
          <a:r>
            <a:rPr lang="ja-JP" altLang="en-US" sz="900" b="0" i="0" strike="noStrike">
              <a:solidFill>
                <a:srgbClr val="000000"/>
              </a:solidFill>
              <a:latin typeface="ＭＳ Ｐゴシック"/>
              <a:ea typeface="ＭＳ Ｐゴシック"/>
            </a:rPr>
            <a:t>（）内数：</a:t>
          </a:r>
          <a:r>
            <a:rPr lang="ja-JP" altLang="en-US" sz="900" b="0" i="0" u="none" strike="noStrike">
              <a:solidFill>
                <a:sysClr val="windowText" lastClr="000000"/>
              </a:solidFill>
              <a:latin typeface="ＭＳ Ｐゴシック"/>
              <a:ea typeface="ＭＳ Ｐゴシック"/>
            </a:rPr>
            <a:t>一時預かり</a:t>
          </a:r>
          <a:r>
            <a:rPr lang="ja-JP" altLang="en-US" sz="900" b="0" i="0" strike="noStrike">
              <a:solidFill>
                <a:srgbClr val="000000"/>
              </a:solidFill>
              <a:latin typeface="ＭＳ Ｐゴシック"/>
              <a:ea typeface="ＭＳ Ｐゴシック"/>
            </a:rPr>
            <a:t>児童数</a:t>
          </a:r>
        </a:p>
      </xdr:txBody>
    </xdr:sp>
    <xdr:clientData/>
  </xdr:twoCellAnchor>
  <xdr:twoCellAnchor>
    <xdr:from>
      <xdr:col>19</xdr:col>
      <xdr:colOff>19050</xdr:colOff>
      <xdr:row>40</xdr:row>
      <xdr:rowOff>57150</xdr:rowOff>
    </xdr:from>
    <xdr:to>
      <xdr:col>25</xdr:col>
      <xdr:colOff>0</xdr:colOff>
      <xdr:row>40</xdr:row>
      <xdr:rowOff>57150</xdr:rowOff>
    </xdr:to>
    <xdr:sp macro="" textlink="">
      <xdr:nvSpPr>
        <xdr:cNvPr id="210819" name="AutoShape 75">
          <a:extLst>
            <a:ext uri="{FF2B5EF4-FFF2-40B4-BE49-F238E27FC236}">
              <a16:creationId xmlns:a16="http://schemas.microsoft.com/office/drawing/2014/main" id="{00000000-0008-0000-0C00-000083370300}"/>
            </a:ext>
          </a:extLst>
        </xdr:cNvPr>
        <xdr:cNvSpPr>
          <a:spLocks noChangeArrowheads="1"/>
        </xdr:cNvSpPr>
      </xdr:nvSpPr>
      <xdr:spPr bwMode="auto">
        <a:xfrm>
          <a:off x="3819525" y="9305925"/>
          <a:ext cx="1181100"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xdr:colOff>
      <xdr:row>40</xdr:row>
      <xdr:rowOff>57150</xdr:rowOff>
    </xdr:from>
    <xdr:to>
      <xdr:col>25</xdr:col>
      <xdr:colOff>0</xdr:colOff>
      <xdr:row>40</xdr:row>
      <xdr:rowOff>57150</xdr:rowOff>
    </xdr:to>
    <xdr:sp macro="" textlink="">
      <xdr:nvSpPr>
        <xdr:cNvPr id="210820" name="AutoShape 76">
          <a:extLst>
            <a:ext uri="{FF2B5EF4-FFF2-40B4-BE49-F238E27FC236}">
              <a16:creationId xmlns:a16="http://schemas.microsoft.com/office/drawing/2014/main" id="{00000000-0008-0000-0C00-000084370300}"/>
            </a:ext>
          </a:extLst>
        </xdr:cNvPr>
        <xdr:cNvSpPr>
          <a:spLocks noChangeArrowheads="1"/>
        </xdr:cNvSpPr>
      </xdr:nvSpPr>
      <xdr:spPr bwMode="auto">
        <a:xfrm>
          <a:off x="3819525" y="9305925"/>
          <a:ext cx="1181100"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19050</xdr:colOff>
      <xdr:row>40</xdr:row>
      <xdr:rowOff>57150</xdr:rowOff>
    </xdr:from>
    <xdr:to>
      <xdr:col>25</xdr:col>
      <xdr:colOff>0</xdr:colOff>
      <xdr:row>40</xdr:row>
      <xdr:rowOff>57150</xdr:rowOff>
    </xdr:to>
    <xdr:sp macro="" textlink="">
      <xdr:nvSpPr>
        <xdr:cNvPr id="210821" name="AutoShape 77">
          <a:extLst>
            <a:ext uri="{FF2B5EF4-FFF2-40B4-BE49-F238E27FC236}">
              <a16:creationId xmlns:a16="http://schemas.microsoft.com/office/drawing/2014/main" id="{00000000-0008-0000-0C00-000085370300}"/>
            </a:ext>
          </a:extLst>
        </xdr:cNvPr>
        <xdr:cNvSpPr>
          <a:spLocks noChangeArrowheads="1"/>
        </xdr:cNvSpPr>
      </xdr:nvSpPr>
      <xdr:spPr bwMode="auto">
        <a:xfrm>
          <a:off x="3819525" y="9305925"/>
          <a:ext cx="1181100"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104775</xdr:colOff>
      <xdr:row>72</xdr:row>
      <xdr:rowOff>171450</xdr:rowOff>
    </xdr:from>
    <xdr:to>
      <xdr:col>24</xdr:col>
      <xdr:colOff>123825</xdr:colOff>
      <xdr:row>73</xdr:row>
      <xdr:rowOff>190500</xdr:rowOff>
    </xdr:to>
    <xdr:cxnSp macro="">
      <xdr:nvCxnSpPr>
        <xdr:cNvPr id="210822" name="AutoShape 80">
          <a:extLst>
            <a:ext uri="{FF2B5EF4-FFF2-40B4-BE49-F238E27FC236}">
              <a16:creationId xmlns:a16="http://schemas.microsoft.com/office/drawing/2014/main" id="{00000000-0008-0000-0C00-000086370300}"/>
            </a:ext>
          </a:extLst>
        </xdr:cNvPr>
        <xdr:cNvCxnSpPr>
          <a:cxnSpLocks noChangeShapeType="1"/>
        </xdr:cNvCxnSpPr>
      </xdr:nvCxnSpPr>
      <xdr:spPr bwMode="auto">
        <a:xfrm>
          <a:off x="2905125" y="18954750"/>
          <a:ext cx="2019300" cy="361950"/>
        </a:xfrm>
        <a:prstGeom prst="bentConnector3">
          <a:avLst>
            <a:gd name="adj1" fmla="val 50000"/>
          </a:avLst>
        </a:prstGeom>
        <a:noFill/>
        <a:ln w="12700">
          <a:solidFill>
            <a:srgbClr val="000000"/>
          </a:solidFill>
          <a:miter lim="800000"/>
          <a:headEnd/>
          <a:tailEnd type="triangle" w="sm" len="med"/>
        </a:ln>
        <a:extLst>
          <a:ext uri="{909E8E84-426E-40DD-AFC4-6F175D3DCCD1}">
            <a14:hiddenFill xmlns:a14="http://schemas.microsoft.com/office/drawing/2010/main">
              <a:noFill/>
            </a14:hiddenFill>
          </a:ext>
        </a:extLst>
      </xdr:spPr>
    </xdr:cxnSp>
    <xdr:clientData/>
  </xdr:twoCellAnchor>
  <xdr:twoCellAnchor>
    <xdr:from>
      <xdr:col>14</xdr:col>
      <xdr:colOff>171450</xdr:colOff>
      <xdr:row>55</xdr:row>
      <xdr:rowOff>123825</xdr:rowOff>
    </xdr:from>
    <xdr:to>
      <xdr:col>21</xdr:col>
      <xdr:colOff>142875</xdr:colOff>
      <xdr:row>56</xdr:row>
      <xdr:rowOff>19050</xdr:rowOff>
    </xdr:to>
    <xdr:cxnSp macro="">
      <xdr:nvCxnSpPr>
        <xdr:cNvPr id="210823" name="AutoShape 81">
          <a:extLst>
            <a:ext uri="{FF2B5EF4-FFF2-40B4-BE49-F238E27FC236}">
              <a16:creationId xmlns:a16="http://schemas.microsoft.com/office/drawing/2014/main" id="{00000000-0008-0000-0C00-000087370300}"/>
            </a:ext>
          </a:extLst>
        </xdr:cNvPr>
        <xdr:cNvCxnSpPr>
          <a:cxnSpLocks noChangeShapeType="1"/>
        </xdr:cNvCxnSpPr>
      </xdr:nvCxnSpPr>
      <xdr:spPr bwMode="auto">
        <a:xfrm>
          <a:off x="2971800" y="13077825"/>
          <a:ext cx="1371600" cy="238125"/>
        </a:xfrm>
        <a:prstGeom prst="bentConnector3">
          <a:avLst>
            <a:gd name="adj1" fmla="val 50000"/>
          </a:avLst>
        </a:prstGeom>
        <a:noFill/>
        <a:ln w="12700">
          <a:solidFill>
            <a:srgbClr val="000000"/>
          </a:solidFill>
          <a:miter lim="800000"/>
          <a:headEnd/>
          <a:tailEnd type="triangle" w="sm"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2</xdr:col>
          <xdr:colOff>19050</xdr:colOff>
          <xdr:row>5</xdr:row>
          <xdr:rowOff>38100</xdr:rowOff>
        </xdr:to>
        <xdr:sp macro="" textlink="">
          <xdr:nvSpPr>
            <xdr:cNvPr id="218115" name="Check Box 3" hidden="1">
              <a:extLst>
                <a:ext uri="{63B3BB69-23CF-44E3-9099-C40C66FF867C}">
                  <a14:compatExt spid="_x0000_s218115"/>
                </a:ext>
                <a:ext uri="{FF2B5EF4-FFF2-40B4-BE49-F238E27FC236}">
                  <a16:creationId xmlns:a16="http://schemas.microsoft.com/office/drawing/2014/main" id="{00000000-0008-0000-0300-000003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2</xdr:col>
          <xdr:colOff>19050</xdr:colOff>
          <xdr:row>5</xdr:row>
          <xdr:rowOff>38100</xdr:rowOff>
        </xdr:to>
        <xdr:sp macro="" textlink="">
          <xdr:nvSpPr>
            <xdr:cNvPr id="218116" name="Check Box 4" hidden="1">
              <a:extLst>
                <a:ext uri="{63B3BB69-23CF-44E3-9099-C40C66FF867C}">
                  <a14:compatExt spid="_x0000_s218116"/>
                </a:ext>
                <a:ext uri="{FF2B5EF4-FFF2-40B4-BE49-F238E27FC236}">
                  <a16:creationId xmlns:a16="http://schemas.microsoft.com/office/drawing/2014/main" id="{00000000-0008-0000-0300-000004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2</xdr:col>
          <xdr:colOff>19050</xdr:colOff>
          <xdr:row>5</xdr:row>
          <xdr:rowOff>38100</xdr:rowOff>
        </xdr:to>
        <xdr:sp macro="" textlink="">
          <xdr:nvSpPr>
            <xdr:cNvPr id="218117" name="Check Box 5" hidden="1">
              <a:extLst>
                <a:ext uri="{63B3BB69-23CF-44E3-9099-C40C66FF867C}">
                  <a14:compatExt spid="_x0000_s218117"/>
                </a:ext>
                <a:ext uri="{FF2B5EF4-FFF2-40B4-BE49-F238E27FC236}">
                  <a16:creationId xmlns:a16="http://schemas.microsoft.com/office/drawing/2014/main" id="{00000000-0008-0000-0300-000005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2</xdr:col>
          <xdr:colOff>19050</xdr:colOff>
          <xdr:row>5</xdr:row>
          <xdr:rowOff>38100</xdr:rowOff>
        </xdr:to>
        <xdr:sp macro="" textlink="">
          <xdr:nvSpPr>
            <xdr:cNvPr id="218118" name="Check Box 6" hidden="1">
              <a:extLst>
                <a:ext uri="{63B3BB69-23CF-44E3-9099-C40C66FF867C}">
                  <a14:compatExt spid="_x0000_s218118"/>
                </a:ext>
                <a:ext uri="{FF2B5EF4-FFF2-40B4-BE49-F238E27FC236}">
                  <a16:creationId xmlns:a16="http://schemas.microsoft.com/office/drawing/2014/main" id="{00000000-0008-0000-0300-000006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1</xdr:col>
          <xdr:colOff>219075</xdr:colOff>
          <xdr:row>5</xdr:row>
          <xdr:rowOff>38100</xdr:rowOff>
        </xdr:to>
        <xdr:sp macro="" textlink="">
          <xdr:nvSpPr>
            <xdr:cNvPr id="218119" name="Check Box 7" hidden="1">
              <a:extLst>
                <a:ext uri="{63B3BB69-23CF-44E3-9099-C40C66FF867C}">
                  <a14:compatExt spid="_x0000_s218119"/>
                </a:ext>
                <a:ext uri="{FF2B5EF4-FFF2-40B4-BE49-F238E27FC236}">
                  <a16:creationId xmlns:a16="http://schemas.microsoft.com/office/drawing/2014/main" id="{00000000-0008-0000-0300-000007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2</xdr:col>
          <xdr:colOff>19050</xdr:colOff>
          <xdr:row>5</xdr:row>
          <xdr:rowOff>38100</xdr:rowOff>
        </xdr:to>
        <xdr:sp macro="" textlink="">
          <xdr:nvSpPr>
            <xdr:cNvPr id="218120" name="Check Box 8" hidden="1">
              <a:extLst>
                <a:ext uri="{63B3BB69-23CF-44E3-9099-C40C66FF867C}">
                  <a14:compatExt spid="_x0000_s218120"/>
                </a:ext>
                <a:ext uri="{FF2B5EF4-FFF2-40B4-BE49-F238E27FC236}">
                  <a16:creationId xmlns:a16="http://schemas.microsoft.com/office/drawing/2014/main" id="{00000000-0008-0000-0300-000008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2</xdr:col>
          <xdr:colOff>19050</xdr:colOff>
          <xdr:row>5</xdr:row>
          <xdr:rowOff>38100</xdr:rowOff>
        </xdr:to>
        <xdr:sp macro="" textlink="">
          <xdr:nvSpPr>
            <xdr:cNvPr id="218121" name="Check Box 9" hidden="1">
              <a:extLst>
                <a:ext uri="{63B3BB69-23CF-44E3-9099-C40C66FF867C}">
                  <a14:compatExt spid="_x0000_s218121"/>
                </a:ext>
                <a:ext uri="{FF2B5EF4-FFF2-40B4-BE49-F238E27FC236}">
                  <a16:creationId xmlns:a16="http://schemas.microsoft.com/office/drawing/2014/main" id="{00000000-0008-0000-0300-000009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2</xdr:col>
          <xdr:colOff>19050</xdr:colOff>
          <xdr:row>5</xdr:row>
          <xdr:rowOff>38100</xdr:rowOff>
        </xdr:to>
        <xdr:sp macro="" textlink="">
          <xdr:nvSpPr>
            <xdr:cNvPr id="218122" name="Check Box 10" hidden="1">
              <a:extLst>
                <a:ext uri="{63B3BB69-23CF-44E3-9099-C40C66FF867C}">
                  <a14:compatExt spid="_x0000_s218122"/>
                </a:ext>
                <a:ext uri="{FF2B5EF4-FFF2-40B4-BE49-F238E27FC236}">
                  <a16:creationId xmlns:a16="http://schemas.microsoft.com/office/drawing/2014/main" id="{00000000-0008-0000-0300-00000A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1</xdr:col>
          <xdr:colOff>219075</xdr:colOff>
          <xdr:row>5</xdr:row>
          <xdr:rowOff>38100</xdr:rowOff>
        </xdr:to>
        <xdr:sp macro="" textlink="">
          <xdr:nvSpPr>
            <xdr:cNvPr id="218123" name="Check Box 11" hidden="1">
              <a:extLst>
                <a:ext uri="{63B3BB69-23CF-44E3-9099-C40C66FF867C}">
                  <a14:compatExt spid="_x0000_s218123"/>
                </a:ext>
                <a:ext uri="{FF2B5EF4-FFF2-40B4-BE49-F238E27FC236}">
                  <a16:creationId xmlns:a16="http://schemas.microsoft.com/office/drawing/2014/main" id="{00000000-0008-0000-0300-00000B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2</xdr:col>
          <xdr:colOff>19050</xdr:colOff>
          <xdr:row>5</xdr:row>
          <xdr:rowOff>38100</xdr:rowOff>
        </xdr:to>
        <xdr:sp macro="" textlink="">
          <xdr:nvSpPr>
            <xdr:cNvPr id="218124" name="Check Box 12" hidden="1">
              <a:extLst>
                <a:ext uri="{63B3BB69-23CF-44E3-9099-C40C66FF867C}">
                  <a14:compatExt spid="_x0000_s218124"/>
                </a:ext>
                <a:ext uri="{FF2B5EF4-FFF2-40B4-BE49-F238E27FC236}">
                  <a16:creationId xmlns:a16="http://schemas.microsoft.com/office/drawing/2014/main" id="{00000000-0008-0000-0300-00000C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2</xdr:col>
          <xdr:colOff>19050</xdr:colOff>
          <xdr:row>5</xdr:row>
          <xdr:rowOff>38100</xdr:rowOff>
        </xdr:to>
        <xdr:sp macro="" textlink="">
          <xdr:nvSpPr>
            <xdr:cNvPr id="218125" name="Check Box 13" hidden="1">
              <a:extLst>
                <a:ext uri="{63B3BB69-23CF-44E3-9099-C40C66FF867C}">
                  <a14:compatExt spid="_x0000_s218125"/>
                </a:ext>
                <a:ext uri="{FF2B5EF4-FFF2-40B4-BE49-F238E27FC236}">
                  <a16:creationId xmlns:a16="http://schemas.microsoft.com/office/drawing/2014/main" id="{00000000-0008-0000-0300-00000D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1</xdr:col>
          <xdr:colOff>219075</xdr:colOff>
          <xdr:row>5</xdr:row>
          <xdr:rowOff>38100</xdr:rowOff>
        </xdr:to>
        <xdr:sp macro="" textlink="">
          <xdr:nvSpPr>
            <xdr:cNvPr id="218126" name="Check Box 14" hidden="1">
              <a:extLst>
                <a:ext uri="{63B3BB69-23CF-44E3-9099-C40C66FF867C}">
                  <a14:compatExt spid="_x0000_s218126"/>
                </a:ext>
                <a:ext uri="{FF2B5EF4-FFF2-40B4-BE49-F238E27FC236}">
                  <a16:creationId xmlns:a16="http://schemas.microsoft.com/office/drawing/2014/main" id="{00000000-0008-0000-0300-00000E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2</xdr:col>
          <xdr:colOff>19050</xdr:colOff>
          <xdr:row>5</xdr:row>
          <xdr:rowOff>38100</xdr:rowOff>
        </xdr:to>
        <xdr:sp macro="" textlink="">
          <xdr:nvSpPr>
            <xdr:cNvPr id="218127" name="Check Box 15" hidden="1">
              <a:extLst>
                <a:ext uri="{63B3BB69-23CF-44E3-9099-C40C66FF867C}">
                  <a14:compatExt spid="_x0000_s218127"/>
                </a:ext>
                <a:ext uri="{FF2B5EF4-FFF2-40B4-BE49-F238E27FC236}">
                  <a16:creationId xmlns:a16="http://schemas.microsoft.com/office/drawing/2014/main" id="{00000000-0008-0000-0300-00000F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1</xdr:col>
          <xdr:colOff>219075</xdr:colOff>
          <xdr:row>5</xdr:row>
          <xdr:rowOff>38100</xdr:rowOff>
        </xdr:to>
        <xdr:sp macro="" textlink="">
          <xdr:nvSpPr>
            <xdr:cNvPr id="218128" name="Check Box 16" hidden="1">
              <a:extLst>
                <a:ext uri="{63B3BB69-23CF-44E3-9099-C40C66FF867C}">
                  <a14:compatExt spid="_x0000_s218128"/>
                </a:ext>
                <a:ext uri="{FF2B5EF4-FFF2-40B4-BE49-F238E27FC236}">
                  <a16:creationId xmlns:a16="http://schemas.microsoft.com/office/drawing/2014/main" id="{00000000-0008-0000-0300-000010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209550</xdr:rowOff>
        </xdr:from>
        <xdr:to>
          <xdr:col>1</xdr:col>
          <xdr:colOff>219075</xdr:colOff>
          <xdr:row>5</xdr:row>
          <xdr:rowOff>38100</xdr:rowOff>
        </xdr:to>
        <xdr:sp macro="" textlink="">
          <xdr:nvSpPr>
            <xdr:cNvPr id="218129" name="Check Box 17" hidden="1">
              <a:extLst>
                <a:ext uri="{63B3BB69-23CF-44E3-9099-C40C66FF867C}">
                  <a14:compatExt spid="_x0000_s218129"/>
                </a:ext>
                <a:ext uri="{FF2B5EF4-FFF2-40B4-BE49-F238E27FC236}">
                  <a16:creationId xmlns:a16="http://schemas.microsoft.com/office/drawing/2014/main" id="{00000000-0008-0000-0300-000011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2</xdr:col>
          <xdr:colOff>19050</xdr:colOff>
          <xdr:row>7</xdr:row>
          <xdr:rowOff>38100</xdr:rowOff>
        </xdr:to>
        <xdr:sp macro="" textlink="">
          <xdr:nvSpPr>
            <xdr:cNvPr id="218130" name="Check Box 18" hidden="1">
              <a:extLst>
                <a:ext uri="{63B3BB69-23CF-44E3-9099-C40C66FF867C}">
                  <a14:compatExt spid="_x0000_s218130"/>
                </a:ext>
                <a:ext uri="{FF2B5EF4-FFF2-40B4-BE49-F238E27FC236}">
                  <a16:creationId xmlns:a16="http://schemas.microsoft.com/office/drawing/2014/main" id="{00000000-0008-0000-0300-000012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2</xdr:col>
          <xdr:colOff>19050</xdr:colOff>
          <xdr:row>7</xdr:row>
          <xdr:rowOff>38100</xdr:rowOff>
        </xdr:to>
        <xdr:sp macro="" textlink="">
          <xdr:nvSpPr>
            <xdr:cNvPr id="218131" name="Check Box 19" hidden="1">
              <a:extLst>
                <a:ext uri="{63B3BB69-23CF-44E3-9099-C40C66FF867C}">
                  <a14:compatExt spid="_x0000_s218131"/>
                </a:ext>
                <a:ext uri="{FF2B5EF4-FFF2-40B4-BE49-F238E27FC236}">
                  <a16:creationId xmlns:a16="http://schemas.microsoft.com/office/drawing/2014/main" id="{00000000-0008-0000-0300-000013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2</xdr:col>
          <xdr:colOff>19050</xdr:colOff>
          <xdr:row>7</xdr:row>
          <xdr:rowOff>38100</xdr:rowOff>
        </xdr:to>
        <xdr:sp macro="" textlink="">
          <xdr:nvSpPr>
            <xdr:cNvPr id="218132" name="Check Box 20" hidden="1">
              <a:extLst>
                <a:ext uri="{63B3BB69-23CF-44E3-9099-C40C66FF867C}">
                  <a14:compatExt spid="_x0000_s218132"/>
                </a:ext>
                <a:ext uri="{FF2B5EF4-FFF2-40B4-BE49-F238E27FC236}">
                  <a16:creationId xmlns:a16="http://schemas.microsoft.com/office/drawing/2014/main" id="{00000000-0008-0000-0300-000014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2</xdr:col>
          <xdr:colOff>19050</xdr:colOff>
          <xdr:row>7</xdr:row>
          <xdr:rowOff>38100</xdr:rowOff>
        </xdr:to>
        <xdr:sp macro="" textlink="">
          <xdr:nvSpPr>
            <xdr:cNvPr id="218133" name="Check Box 21" hidden="1">
              <a:extLst>
                <a:ext uri="{63B3BB69-23CF-44E3-9099-C40C66FF867C}">
                  <a14:compatExt spid="_x0000_s218133"/>
                </a:ext>
                <a:ext uri="{FF2B5EF4-FFF2-40B4-BE49-F238E27FC236}">
                  <a16:creationId xmlns:a16="http://schemas.microsoft.com/office/drawing/2014/main" id="{00000000-0008-0000-0300-000015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1</xdr:col>
          <xdr:colOff>219075</xdr:colOff>
          <xdr:row>7</xdr:row>
          <xdr:rowOff>38100</xdr:rowOff>
        </xdr:to>
        <xdr:sp macro="" textlink="">
          <xdr:nvSpPr>
            <xdr:cNvPr id="218134" name="Check Box 22" hidden="1">
              <a:extLst>
                <a:ext uri="{63B3BB69-23CF-44E3-9099-C40C66FF867C}">
                  <a14:compatExt spid="_x0000_s218134"/>
                </a:ext>
                <a:ext uri="{FF2B5EF4-FFF2-40B4-BE49-F238E27FC236}">
                  <a16:creationId xmlns:a16="http://schemas.microsoft.com/office/drawing/2014/main" id="{00000000-0008-0000-0300-000016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2</xdr:col>
          <xdr:colOff>19050</xdr:colOff>
          <xdr:row>7</xdr:row>
          <xdr:rowOff>38100</xdr:rowOff>
        </xdr:to>
        <xdr:sp macro="" textlink="">
          <xdr:nvSpPr>
            <xdr:cNvPr id="218135" name="Check Box 23" hidden="1">
              <a:extLst>
                <a:ext uri="{63B3BB69-23CF-44E3-9099-C40C66FF867C}">
                  <a14:compatExt spid="_x0000_s218135"/>
                </a:ext>
                <a:ext uri="{FF2B5EF4-FFF2-40B4-BE49-F238E27FC236}">
                  <a16:creationId xmlns:a16="http://schemas.microsoft.com/office/drawing/2014/main" id="{00000000-0008-0000-0300-000017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2</xdr:col>
          <xdr:colOff>19050</xdr:colOff>
          <xdr:row>7</xdr:row>
          <xdr:rowOff>38100</xdr:rowOff>
        </xdr:to>
        <xdr:sp macro="" textlink="">
          <xdr:nvSpPr>
            <xdr:cNvPr id="218136" name="Check Box 24" hidden="1">
              <a:extLst>
                <a:ext uri="{63B3BB69-23CF-44E3-9099-C40C66FF867C}">
                  <a14:compatExt spid="_x0000_s218136"/>
                </a:ext>
                <a:ext uri="{FF2B5EF4-FFF2-40B4-BE49-F238E27FC236}">
                  <a16:creationId xmlns:a16="http://schemas.microsoft.com/office/drawing/2014/main" id="{00000000-0008-0000-0300-000018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2</xdr:col>
          <xdr:colOff>19050</xdr:colOff>
          <xdr:row>7</xdr:row>
          <xdr:rowOff>38100</xdr:rowOff>
        </xdr:to>
        <xdr:sp macro="" textlink="">
          <xdr:nvSpPr>
            <xdr:cNvPr id="218137" name="Check Box 25" hidden="1">
              <a:extLst>
                <a:ext uri="{63B3BB69-23CF-44E3-9099-C40C66FF867C}">
                  <a14:compatExt spid="_x0000_s218137"/>
                </a:ext>
                <a:ext uri="{FF2B5EF4-FFF2-40B4-BE49-F238E27FC236}">
                  <a16:creationId xmlns:a16="http://schemas.microsoft.com/office/drawing/2014/main" id="{00000000-0008-0000-0300-000019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1</xdr:col>
          <xdr:colOff>219075</xdr:colOff>
          <xdr:row>7</xdr:row>
          <xdr:rowOff>38100</xdr:rowOff>
        </xdr:to>
        <xdr:sp macro="" textlink="">
          <xdr:nvSpPr>
            <xdr:cNvPr id="218138" name="Check Box 26" hidden="1">
              <a:extLst>
                <a:ext uri="{63B3BB69-23CF-44E3-9099-C40C66FF867C}">
                  <a14:compatExt spid="_x0000_s218138"/>
                </a:ext>
                <a:ext uri="{FF2B5EF4-FFF2-40B4-BE49-F238E27FC236}">
                  <a16:creationId xmlns:a16="http://schemas.microsoft.com/office/drawing/2014/main" id="{00000000-0008-0000-0300-00001A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2</xdr:col>
          <xdr:colOff>19050</xdr:colOff>
          <xdr:row>7</xdr:row>
          <xdr:rowOff>38100</xdr:rowOff>
        </xdr:to>
        <xdr:sp macro="" textlink="">
          <xdr:nvSpPr>
            <xdr:cNvPr id="218139" name="Check Box 27" hidden="1">
              <a:extLst>
                <a:ext uri="{63B3BB69-23CF-44E3-9099-C40C66FF867C}">
                  <a14:compatExt spid="_x0000_s218139"/>
                </a:ext>
                <a:ext uri="{FF2B5EF4-FFF2-40B4-BE49-F238E27FC236}">
                  <a16:creationId xmlns:a16="http://schemas.microsoft.com/office/drawing/2014/main" id="{00000000-0008-0000-0300-00001B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2</xdr:col>
          <xdr:colOff>19050</xdr:colOff>
          <xdr:row>7</xdr:row>
          <xdr:rowOff>38100</xdr:rowOff>
        </xdr:to>
        <xdr:sp macro="" textlink="">
          <xdr:nvSpPr>
            <xdr:cNvPr id="218140" name="Check Box 28" hidden="1">
              <a:extLst>
                <a:ext uri="{63B3BB69-23CF-44E3-9099-C40C66FF867C}">
                  <a14:compatExt spid="_x0000_s218140"/>
                </a:ext>
                <a:ext uri="{FF2B5EF4-FFF2-40B4-BE49-F238E27FC236}">
                  <a16:creationId xmlns:a16="http://schemas.microsoft.com/office/drawing/2014/main" id="{00000000-0008-0000-0300-00001C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1</xdr:col>
          <xdr:colOff>219075</xdr:colOff>
          <xdr:row>7</xdr:row>
          <xdr:rowOff>38100</xdr:rowOff>
        </xdr:to>
        <xdr:sp macro="" textlink="">
          <xdr:nvSpPr>
            <xdr:cNvPr id="218141" name="Check Box 29" hidden="1">
              <a:extLst>
                <a:ext uri="{63B3BB69-23CF-44E3-9099-C40C66FF867C}">
                  <a14:compatExt spid="_x0000_s218141"/>
                </a:ext>
                <a:ext uri="{FF2B5EF4-FFF2-40B4-BE49-F238E27FC236}">
                  <a16:creationId xmlns:a16="http://schemas.microsoft.com/office/drawing/2014/main" id="{00000000-0008-0000-0300-00001D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2</xdr:col>
          <xdr:colOff>19050</xdr:colOff>
          <xdr:row>7</xdr:row>
          <xdr:rowOff>38100</xdr:rowOff>
        </xdr:to>
        <xdr:sp macro="" textlink="">
          <xdr:nvSpPr>
            <xdr:cNvPr id="218142" name="Check Box 30" hidden="1">
              <a:extLst>
                <a:ext uri="{63B3BB69-23CF-44E3-9099-C40C66FF867C}">
                  <a14:compatExt spid="_x0000_s218142"/>
                </a:ext>
                <a:ext uri="{FF2B5EF4-FFF2-40B4-BE49-F238E27FC236}">
                  <a16:creationId xmlns:a16="http://schemas.microsoft.com/office/drawing/2014/main" id="{00000000-0008-0000-0300-00001E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1</xdr:col>
          <xdr:colOff>219075</xdr:colOff>
          <xdr:row>7</xdr:row>
          <xdr:rowOff>38100</xdr:rowOff>
        </xdr:to>
        <xdr:sp macro="" textlink="">
          <xdr:nvSpPr>
            <xdr:cNvPr id="218143" name="Check Box 31" hidden="1">
              <a:extLst>
                <a:ext uri="{63B3BB69-23CF-44E3-9099-C40C66FF867C}">
                  <a14:compatExt spid="_x0000_s218143"/>
                </a:ext>
                <a:ext uri="{FF2B5EF4-FFF2-40B4-BE49-F238E27FC236}">
                  <a16:creationId xmlns:a16="http://schemas.microsoft.com/office/drawing/2014/main" id="{00000000-0008-0000-0300-00001F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209550</xdr:rowOff>
        </xdr:from>
        <xdr:to>
          <xdr:col>1</xdr:col>
          <xdr:colOff>219075</xdr:colOff>
          <xdr:row>7</xdr:row>
          <xdr:rowOff>38100</xdr:rowOff>
        </xdr:to>
        <xdr:sp macro="" textlink="">
          <xdr:nvSpPr>
            <xdr:cNvPr id="218144" name="Check Box 32" hidden="1">
              <a:extLst>
                <a:ext uri="{63B3BB69-23CF-44E3-9099-C40C66FF867C}">
                  <a14:compatExt spid="_x0000_s218144"/>
                </a:ext>
                <a:ext uri="{FF2B5EF4-FFF2-40B4-BE49-F238E27FC236}">
                  <a16:creationId xmlns:a16="http://schemas.microsoft.com/office/drawing/2014/main" id="{00000000-0008-0000-0300-000020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38100</xdr:rowOff>
        </xdr:to>
        <xdr:sp macro="" textlink="">
          <xdr:nvSpPr>
            <xdr:cNvPr id="218145" name="Check Box 33" hidden="1">
              <a:extLst>
                <a:ext uri="{63B3BB69-23CF-44E3-9099-C40C66FF867C}">
                  <a14:compatExt spid="_x0000_s218145"/>
                </a:ext>
                <a:ext uri="{FF2B5EF4-FFF2-40B4-BE49-F238E27FC236}">
                  <a16:creationId xmlns:a16="http://schemas.microsoft.com/office/drawing/2014/main" id="{00000000-0008-0000-0300-000021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38100</xdr:rowOff>
        </xdr:to>
        <xdr:sp macro="" textlink="">
          <xdr:nvSpPr>
            <xdr:cNvPr id="218146" name="Check Box 34" hidden="1">
              <a:extLst>
                <a:ext uri="{63B3BB69-23CF-44E3-9099-C40C66FF867C}">
                  <a14:compatExt spid="_x0000_s218146"/>
                </a:ext>
                <a:ext uri="{FF2B5EF4-FFF2-40B4-BE49-F238E27FC236}">
                  <a16:creationId xmlns:a16="http://schemas.microsoft.com/office/drawing/2014/main" id="{00000000-0008-0000-0300-000022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38100</xdr:rowOff>
        </xdr:to>
        <xdr:sp macro="" textlink="">
          <xdr:nvSpPr>
            <xdr:cNvPr id="218147" name="Check Box 35" hidden="1">
              <a:extLst>
                <a:ext uri="{63B3BB69-23CF-44E3-9099-C40C66FF867C}">
                  <a14:compatExt spid="_x0000_s218147"/>
                </a:ext>
                <a:ext uri="{FF2B5EF4-FFF2-40B4-BE49-F238E27FC236}">
                  <a16:creationId xmlns:a16="http://schemas.microsoft.com/office/drawing/2014/main" id="{00000000-0008-0000-0300-000023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38100</xdr:rowOff>
        </xdr:to>
        <xdr:sp macro="" textlink="">
          <xdr:nvSpPr>
            <xdr:cNvPr id="218148" name="Check Box 36" hidden="1">
              <a:extLst>
                <a:ext uri="{63B3BB69-23CF-44E3-9099-C40C66FF867C}">
                  <a14:compatExt spid="_x0000_s218148"/>
                </a:ext>
                <a:ext uri="{FF2B5EF4-FFF2-40B4-BE49-F238E27FC236}">
                  <a16:creationId xmlns:a16="http://schemas.microsoft.com/office/drawing/2014/main" id="{00000000-0008-0000-0300-000024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219075</xdr:colOff>
          <xdr:row>11</xdr:row>
          <xdr:rowOff>38100</xdr:rowOff>
        </xdr:to>
        <xdr:sp macro="" textlink="">
          <xdr:nvSpPr>
            <xdr:cNvPr id="218149" name="Check Box 37" hidden="1">
              <a:extLst>
                <a:ext uri="{63B3BB69-23CF-44E3-9099-C40C66FF867C}">
                  <a14:compatExt spid="_x0000_s218149"/>
                </a:ext>
                <a:ext uri="{FF2B5EF4-FFF2-40B4-BE49-F238E27FC236}">
                  <a16:creationId xmlns:a16="http://schemas.microsoft.com/office/drawing/2014/main" id="{00000000-0008-0000-0300-000025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38100</xdr:rowOff>
        </xdr:to>
        <xdr:sp macro="" textlink="">
          <xdr:nvSpPr>
            <xdr:cNvPr id="218150" name="Check Box 38" hidden="1">
              <a:extLst>
                <a:ext uri="{63B3BB69-23CF-44E3-9099-C40C66FF867C}">
                  <a14:compatExt spid="_x0000_s218150"/>
                </a:ext>
                <a:ext uri="{FF2B5EF4-FFF2-40B4-BE49-F238E27FC236}">
                  <a16:creationId xmlns:a16="http://schemas.microsoft.com/office/drawing/2014/main" id="{00000000-0008-0000-0300-000026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38100</xdr:rowOff>
        </xdr:to>
        <xdr:sp macro="" textlink="">
          <xdr:nvSpPr>
            <xdr:cNvPr id="218151" name="Check Box 39" hidden="1">
              <a:extLst>
                <a:ext uri="{63B3BB69-23CF-44E3-9099-C40C66FF867C}">
                  <a14:compatExt spid="_x0000_s218151"/>
                </a:ext>
                <a:ext uri="{FF2B5EF4-FFF2-40B4-BE49-F238E27FC236}">
                  <a16:creationId xmlns:a16="http://schemas.microsoft.com/office/drawing/2014/main" id="{00000000-0008-0000-0300-000027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38100</xdr:rowOff>
        </xdr:to>
        <xdr:sp macro="" textlink="">
          <xdr:nvSpPr>
            <xdr:cNvPr id="218152" name="Check Box 40" hidden="1">
              <a:extLst>
                <a:ext uri="{63B3BB69-23CF-44E3-9099-C40C66FF867C}">
                  <a14:compatExt spid="_x0000_s218152"/>
                </a:ext>
                <a:ext uri="{FF2B5EF4-FFF2-40B4-BE49-F238E27FC236}">
                  <a16:creationId xmlns:a16="http://schemas.microsoft.com/office/drawing/2014/main" id="{00000000-0008-0000-0300-000028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219075</xdr:colOff>
          <xdr:row>11</xdr:row>
          <xdr:rowOff>38100</xdr:rowOff>
        </xdr:to>
        <xdr:sp macro="" textlink="">
          <xdr:nvSpPr>
            <xdr:cNvPr id="218153" name="Check Box 41" hidden="1">
              <a:extLst>
                <a:ext uri="{63B3BB69-23CF-44E3-9099-C40C66FF867C}">
                  <a14:compatExt spid="_x0000_s218153"/>
                </a:ext>
                <a:ext uri="{FF2B5EF4-FFF2-40B4-BE49-F238E27FC236}">
                  <a16:creationId xmlns:a16="http://schemas.microsoft.com/office/drawing/2014/main" id="{00000000-0008-0000-0300-000029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38100</xdr:rowOff>
        </xdr:to>
        <xdr:sp macro="" textlink="">
          <xdr:nvSpPr>
            <xdr:cNvPr id="218154" name="Check Box 42" hidden="1">
              <a:extLst>
                <a:ext uri="{63B3BB69-23CF-44E3-9099-C40C66FF867C}">
                  <a14:compatExt spid="_x0000_s218154"/>
                </a:ext>
                <a:ext uri="{FF2B5EF4-FFF2-40B4-BE49-F238E27FC236}">
                  <a16:creationId xmlns:a16="http://schemas.microsoft.com/office/drawing/2014/main" id="{00000000-0008-0000-0300-00002A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38100</xdr:rowOff>
        </xdr:to>
        <xdr:sp macro="" textlink="">
          <xdr:nvSpPr>
            <xdr:cNvPr id="218155" name="Check Box 43" hidden="1">
              <a:extLst>
                <a:ext uri="{63B3BB69-23CF-44E3-9099-C40C66FF867C}">
                  <a14:compatExt spid="_x0000_s218155"/>
                </a:ext>
                <a:ext uri="{FF2B5EF4-FFF2-40B4-BE49-F238E27FC236}">
                  <a16:creationId xmlns:a16="http://schemas.microsoft.com/office/drawing/2014/main" id="{00000000-0008-0000-0300-00002B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219075</xdr:colOff>
          <xdr:row>11</xdr:row>
          <xdr:rowOff>38100</xdr:rowOff>
        </xdr:to>
        <xdr:sp macro="" textlink="">
          <xdr:nvSpPr>
            <xdr:cNvPr id="218156" name="Check Box 44" hidden="1">
              <a:extLst>
                <a:ext uri="{63B3BB69-23CF-44E3-9099-C40C66FF867C}">
                  <a14:compatExt spid="_x0000_s218156"/>
                </a:ext>
                <a:ext uri="{FF2B5EF4-FFF2-40B4-BE49-F238E27FC236}">
                  <a16:creationId xmlns:a16="http://schemas.microsoft.com/office/drawing/2014/main" id="{00000000-0008-0000-0300-00002C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38100</xdr:rowOff>
        </xdr:to>
        <xdr:sp macro="" textlink="">
          <xdr:nvSpPr>
            <xdr:cNvPr id="218157" name="Check Box 45" hidden="1">
              <a:extLst>
                <a:ext uri="{63B3BB69-23CF-44E3-9099-C40C66FF867C}">
                  <a14:compatExt spid="_x0000_s218157"/>
                </a:ext>
                <a:ext uri="{FF2B5EF4-FFF2-40B4-BE49-F238E27FC236}">
                  <a16:creationId xmlns:a16="http://schemas.microsoft.com/office/drawing/2014/main" id="{00000000-0008-0000-0300-00002D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219075</xdr:colOff>
          <xdr:row>11</xdr:row>
          <xdr:rowOff>38100</xdr:rowOff>
        </xdr:to>
        <xdr:sp macro="" textlink="">
          <xdr:nvSpPr>
            <xdr:cNvPr id="218158" name="Check Box 46" hidden="1">
              <a:extLst>
                <a:ext uri="{63B3BB69-23CF-44E3-9099-C40C66FF867C}">
                  <a14:compatExt spid="_x0000_s218158"/>
                </a:ext>
                <a:ext uri="{FF2B5EF4-FFF2-40B4-BE49-F238E27FC236}">
                  <a16:creationId xmlns:a16="http://schemas.microsoft.com/office/drawing/2014/main" id="{00000000-0008-0000-0300-00002E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219075</xdr:colOff>
          <xdr:row>11</xdr:row>
          <xdr:rowOff>38100</xdr:rowOff>
        </xdr:to>
        <xdr:sp macro="" textlink="">
          <xdr:nvSpPr>
            <xdr:cNvPr id="218159" name="Check Box 47" hidden="1">
              <a:extLst>
                <a:ext uri="{63B3BB69-23CF-44E3-9099-C40C66FF867C}">
                  <a14:compatExt spid="_x0000_s218159"/>
                </a:ext>
                <a:ext uri="{FF2B5EF4-FFF2-40B4-BE49-F238E27FC236}">
                  <a16:creationId xmlns:a16="http://schemas.microsoft.com/office/drawing/2014/main" id="{00000000-0008-0000-0300-00002F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2</xdr:col>
          <xdr:colOff>19050</xdr:colOff>
          <xdr:row>17</xdr:row>
          <xdr:rowOff>38100</xdr:rowOff>
        </xdr:to>
        <xdr:sp macro="" textlink="">
          <xdr:nvSpPr>
            <xdr:cNvPr id="218160" name="Check Box 48" hidden="1">
              <a:extLst>
                <a:ext uri="{63B3BB69-23CF-44E3-9099-C40C66FF867C}">
                  <a14:compatExt spid="_x0000_s218160"/>
                </a:ext>
                <a:ext uri="{FF2B5EF4-FFF2-40B4-BE49-F238E27FC236}">
                  <a16:creationId xmlns:a16="http://schemas.microsoft.com/office/drawing/2014/main" id="{00000000-0008-0000-0300-000030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2</xdr:col>
          <xdr:colOff>19050</xdr:colOff>
          <xdr:row>17</xdr:row>
          <xdr:rowOff>38100</xdr:rowOff>
        </xdr:to>
        <xdr:sp macro="" textlink="">
          <xdr:nvSpPr>
            <xdr:cNvPr id="218161" name="Check Box 49" hidden="1">
              <a:extLst>
                <a:ext uri="{63B3BB69-23CF-44E3-9099-C40C66FF867C}">
                  <a14:compatExt spid="_x0000_s218161"/>
                </a:ext>
                <a:ext uri="{FF2B5EF4-FFF2-40B4-BE49-F238E27FC236}">
                  <a16:creationId xmlns:a16="http://schemas.microsoft.com/office/drawing/2014/main" id="{00000000-0008-0000-0300-000031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2</xdr:col>
          <xdr:colOff>19050</xdr:colOff>
          <xdr:row>17</xdr:row>
          <xdr:rowOff>38100</xdr:rowOff>
        </xdr:to>
        <xdr:sp macro="" textlink="">
          <xdr:nvSpPr>
            <xdr:cNvPr id="218162" name="Check Box 50" hidden="1">
              <a:extLst>
                <a:ext uri="{63B3BB69-23CF-44E3-9099-C40C66FF867C}">
                  <a14:compatExt spid="_x0000_s218162"/>
                </a:ext>
                <a:ext uri="{FF2B5EF4-FFF2-40B4-BE49-F238E27FC236}">
                  <a16:creationId xmlns:a16="http://schemas.microsoft.com/office/drawing/2014/main" id="{00000000-0008-0000-0300-000032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2</xdr:col>
          <xdr:colOff>19050</xdr:colOff>
          <xdr:row>17</xdr:row>
          <xdr:rowOff>38100</xdr:rowOff>
        </xdr:to>
        <xdr:sp macro="" textlink="">
          <xdr:nvSpPr>
            <xdr:cNvPr id="218163" name="Check Box 51" hidden="1">
              <a:extLst>
                <a:ext uri="{63B3BB69-23CF-44E3-9099-C40C66FF867C}">
                  <a14:compatExt spid="_x0000_s218163"/>
                </a:ext>
                <a:ext uri="{FF2B5EF4-FFF2-40B4-BE49-F238E27FC236}">
                  <a16:creationId xmlns:a16="http://schemas.microsoft.com/office/drawing/2014/main" id="{00000000-0008-0000-0300-000033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1</xdr:col>
          <xdr:colOff>219075</xdr:colOff>
          <xdr:row>17</xdr:row>
          <xdr:rowOff>38100</xdr:rowOff>
        </xdr:to>
        <xdr:sp macro="" textlink="">
          <xdr:nvSpPr>
            <xdr:cNvPr id="218164" name="Check Box 52" hidden="1">
              <a:extLst>
                <a:ext uri="{63B3BB69-23CF-44E3-9099-C40C66FF867C}">
                  <a14:compatExt spid="_x0000_s218164"/>
                </a:ext>
                <a:ext uri="{FF2B5EF4-FFF2-40B4-BE49-F238E27FC236}">
                  <a16:creationId xmlns:a16="http://schemas.microsoft.com/office/drawing/2014/main" id="{00000000-0008-0000-0300-000034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2</xdr:col>
          <xdr:colOff>19050</xdr:colOff>
          <xdr:row>17</xdr:row>
          <xdr:rowOff>38100</xdr:rowOff>
        </xdr:to>
        <xdr:sp macro="" textlink="">
          <xdr:nvSpPr>
            <xdr:cNvPr id="218165" name="Check Box 53" hidden="1">
              <a:extLst>
                <a:ext uri="{63B3BB69-23CF-44E3-9099-C40C66FF867C}">
                  <a14:compatExt spid="_x0000_s218165"/>
                </a:ext>
                <a:ext uri="{FF2B5EF4-FFF2-40B4-BE49-F238E27FC236}">
                  <a16:creationId xmlns:a16="http://schemas.microsoft.com/office/drawing/2014/main" id="{00000000-0008-0000-0300-000035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2</xdr:col>
          <xdr:colOff>19050</xdr:colOff>
          <xdr:row>17</xdr:row>
          <xdr:rowOff>38100</xdr:rowOff>
        </xdr:to>
        <xdr:sp macro="" textlink="">
          <xdr:nvSpPr>
            <xdr:cNvPr id="218166" name="Check Box 54" hidden="1">
              <a:extLst>
                <a:ext uri="{63B3BB69-23CF-44E3-9099-C40C66FF867C}">
                  <a14:compatExt spid="_x0000_s218166"/>
                </a:ext>
                <a:ext uri="{FF2B5EF4-FFF2-40B4-BE49-F238E27FC236}">
                  <a16:creationId xmlns:a16="http://schemas.microsoft.com/office/drawing/2014/main" id="{00000000-0008-0000-0300-000036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2</xdr:col>
          <xdr:colOff>19050</xdr:colOff>
          <xdr:row>17</xdr:row>
          <xdr:rowOff>38100</xdr:rowOff>
        </xdr:to>
        <xdr:sp macro="" textlink="">
          <xdr:nvSpPr>
            <xdr:cNvPr id="218167" name="Check Box 55" hidden="1">
              <a:extLst>
                <a:ext uri="{63B3BB69-23CF-44E3-9099-C40C66FF867C}">
                  <a14:compatExt spid="_x0000_s218167"/>
                </a:ext>
                <a:ext uri="{FF2B5EF4-FFF2-40B4-BE49-F238E27FC236}">
                  <a16:creationId xmlns:a16="http://schemas.microsoft.com/office/drawing/2014/main" id="{00000000-0008-0000-0300-000037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1</xdr:col>
          <xdr:colOff>219075</xdr:colOff>
          <xdr:row>17</xdr:row>
          <xdr:rowOff>38100</xdr:rowOff>
        </xdr:to>
        <xdr:sp macro="" textlink="">
          <xdr:nvSpPr>
            <xdr:cNvPr id="218168" name="Check Box 56" hidden="1">
              <a:extLst>
                <a:ext uri="{63B3BB69-23CF-44E3-9099-C40C66FF867C}">
                  <a14:compatExt spid="_x0000_s218168"/>
                </a:ext>
                <a:ext uri="{FF2B5EF4-FFF2-40B4-BE49-F238E27FC236}">
                  <a16:creationId xmlns:a16="http://schemas.microsoft.com/office/drawing/2014/main" id="{00000000-0008-0000-0300-000038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2</xdr:col>
          <xdr:colOff>19050</xdr:colOff>
          <xdr:row>17</xdr:row>
          <xdr:rowOff>38100</xdr:rowOff>
        </xdr:to>
        <xdr:sp macro="" textlink="">
          <xdr:nvSpPr>
            <xdr:cNvPr id="218169" name="Check Box 57" hidden="1">
              <a:extLst>
                <a:ext uri="{63B3BB69-23CF-44E3-9099-C40C66FF867C}">
                  <a14:compatExt spid="_x0000_s218169"/>
                </a:ext>
                <a:ext uri="{FF2B5EF4-FFF2-40B4-BE49-F238E27FC236}">
                  <a16:creationId xmlns:a16="http://schemas.microsoft.com/office/drawing/2014/main" id="{00000000-0008-0000-0300-000039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2</xdr:col>
          <xdr:colOff>19050</xdr:colOff>
          <xdr:row>17</xdr:row>
          <xdr:rowOff>38100</xdr:rowOff>
        </xdr:to>
        <xdr:sp macro="" textlink="">
          <xdr:nvSpPr>
            <xdr:cNvPr id="218170" name="Check Box 58" hidden="1">
              <a:extLst>
                <a:ext uri="{63B3BB69-23CF-44E3-9099-C40C66FF867C}">
                  <a14:compatExt spid="_x0000_s218170"/>
                </a:ext>
                <a:ext uri="{FF2B5EF4-FFF2-40B4-BE49-F238E27FC236}">
                  <a16:creationId xmlns:a16="http://schemas.microsoft.com/office/drawing/2014/main" id="{00000000-0008-0000-0300-00003A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1</xdr:col>
          <xdr:colOff>219075</xdr:colOff>
          <xdr:row>17</xdr:row>
          <xdr:rowOff>38100</xdr:rowOff>
        </xdr:to>
        <xdr:sp macro="" textlink="">
          <xdr:nvSpPr>
            <xdr:cNvPr id="218171" name="Check Box 59" hidden="1">
              <a:extLst>
                <a:ext uri="{63B3BB69-23CF-44E3-9099-C40C66FF867C}">
                  <a14:compatExt spid="_x0000_s218171"/>
                </a:ext>
                <a:ext uri="{FF2B5EF4-FFF2-40B4-BE49-F238E27FC236}">
                  <a16:creationId xmlns:a16="http://schemas.microsoft.com/office/drawing/2014/main" id="{00000000-0008-0000-0300-00003B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2</xdr:col>
          <xdr:colOff>19050</xdr:colOff>
          <xdr:row>17</xdr:row>
          <xdr:rowOff>38100</xdr:rowOff>
        </xdr:to>
        <xdr:sp macro="" textlink="">
          <xdr:nvSpPr>
            <xdr:cNvPr id="218172" name="Check Box 60" hidden="1">
              <a:extLst>
                <a:ext uri="{63B3BB69-23CF-44E3-9099-C40C66FF867C}">
                  <a14:compatExt spid="_x0000_s218172"/>
                </a:ext>
                <a:ext uri="{FF2B5EF4-FFF2-40B4-BE49-F238E27FC236}">
                  <a16:creationId xmlns:a16="http://schemas.microsoft.com/office/drawing/2014/main" id="{00000000-0008-0000-0300-00003C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1</xdr:col>
          <xdr:colOff>219075</xdr:colOff>
          <xdr:row>17</xdr:row>
          <xdr:rowOff>38100</xdr:rowOff>
        </xdr:to>
        <xdr:sp macro="" textlink="">
          <xdr:nvSpPr>
            <xdr:cNvPr id="218173" name="Check Box 61" hidden="1">
              <a:extLst>
                <a:ext uri="{63B3BB69-23CF-44E3-9099-C40C66FF867C}">
                  <a14:compatExt spid="_x0000_s218173"/>
                </a:ext>
                <a:ext uri="{FF2B5EF4-FFF2-40B4-BE49-F238E27FC236}">
                  <a16:creationId xmlns:a16="http://schemas.microsoft.com/office/drawing/2014/main" id="{00000000-0008-0000-0300-00003D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209550</xdr:rowOff>
        </xdr:from>
        <xdr:to>
          <xdr:col>1</xdr:col>
          <xdr:colOff>219075</xdr:colOff>
          <xdr:row>17</xdr:row>
          <xdr:rowOff>38100</xdr:rowOff>
        </xdr:to>
        <xdr:sp macro="" textlink="">
          <xdr:nvSpPr>
            <xdr:cNvPr id="218174" name="Check Box 62" hidden="1">
              <a:extLst>
                <a:ext uri="{63B3BB69-23CF-44E3-9099-C40C66FF867C}">
                  <a14:compatExt spid="_x0000_s218174"/>
                </a:ext>
                <a:ext uri="{FF2B5EF4-FFF2-40B4-BE49-F238E27FC236}">
                  <a16:creationId xmlns:a16="http://schemas.microsoft.com/office/drawing/2014/main" id="{00000000-0008-0000-0300-00003E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2</xdr:col>
          <xdr:colOff>19050</xdr:colOff>
          <xdr:row>19</xdr:row>
          <xdr:rowOff>38100</xdr:rowOff>
        </xdr:to>
        <xdr:sp macro="" textlink="">
          <xdr:nvSpPr>
            <xdr:cNvPr id="218175" name="Check Box 63" hidden="1">
              <a:extLst>
                <a:ext uri="{63B3BB69-23CF-44E3-9099-C40C66FF867C}">
                  <a14:compatExt spid="_x0000_s218175"/>
                </a:ext>
                <a:ext uri="{FF2B5EF4-FFF2-40B4-BE49-F238E27FC236}">
                  <a16:creationId xmlns:a16="http://schemas.microsoft.com/office/drawing/2014/main" id="{00000000-0008-0000-0300-00003F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2</xdr:col>
          <xdr:colOff>19050</xdr:colOff>
          <xdr:row>19</xdr:row>
          <xdr:rowOff>38100</xdr:rowOff>
        </xdr:to>
        <xdr:sp macro="" textlink="">
          <xdr:nvSpPr>
            <xdr:cNvPr id="218176" name="Check Box 64" hidden="1">
              <a:extLst>
                <a:ext uri="{63B3BB69-23CF-44E3-9099-C40C66FF867C}">
                  <a14:compatExt spid="_x0000_s218176"/>
                </a:ext>
                <a:ext uri="{FF2B5EF4-FFF2-40B4-BE49-F238E27FC236}">
                  <a16:creationId xmlns:a16="http://schemas.microsoft.com/office/drawing/2014/main" id="{00000000-0008-0000-0300-000040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2</xdr:col>
          <xdr:colOff>19050</xdr:colOff>
          <xdr:row>19</xdr:row>
          <xdr:rowOff>38100</xdr:rowOff>
        </xdr:to>
        <xdr:sp macro="" textlink="">
          <xdr:nvSpPr>
            <xdr:cNvPr id="218177" name="Check Box 65" hidden="1">
              <a:extLst>
                <a:ext uri="{63B3BB69-23CF-44E3-9099-C40C66FF867C}">
                  <a14:compatExt spid="_x0000_s218177"/>
                </a:ext>
                <a:ext uri="{FF2B5EF4-FFF2-40B4-BE49-F238E27FC236}">
                  <a16:creationId xmlns:a16="http://schemas.microsoft.com/office/drawing/2014/main" id="{00000000-0008-0000-0300-000041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2</xdr:col>
          <xdr:colOff>19050</xdr:colOff>
          <xdr:row>19</xdr:row>
          <xdr:rowOff>38100</xdr:rowOff>
        </xdr:to>
        <xdr:sp macro="" textlink="">
          <xdr:nvSpPr>
            <xdr:cNvPr id="218178" name="Check Box 66" hidden="1">
              <a:extLst>
                <a:ext uri="{63B3BB69-23CF-44E3-9099-C40C66FF867C}">
                  <a14:compatExt spid="_x0000_s218178"/>
                </a:ext>
                <a:ext uri="{FF2B5EF4-FFF2-40B4-BE49-F238E27FC236}">
                  <a16:creationId xmlns:a16="http://schemas.microsoft.com/office/drawing/2014/main" id="{00000000-0008-0000-0300-000042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1</xdr:col>
          <xdr:colOff>219075</xdr:colOff>
          <xdr:row>19</xdr:row>
          <xdr:rowOff>38100</xdr:rowOff>
        </xdr:to>
        <xdr:sp macro="" textlink="">
          <xdr:nvSpPr>
            <xdr:cNvPr id="218179" name="Check Box 67" hidden="1">
              <a:extLst>
                <a:ext uri="{63B3BB69-23CF-44E3-9099-C40C66FF867C}">
                  <a14:compatExt spid="_x0000_s218179"/>
                </a:ext>
                <a:ext uri="{FF2B5EF4-FFF2-40B4-BE49-F238E27FC236}">
                  <a16:creationId xmlns:a16="http://schemas.microsoft.com/office/drawing/2014/main" id="{00000000-0008-0000-0300-000043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2</xdr:col>
          <xdr:colOff>19050</xdr:colOff>
          <xdr:row>19</xdr:row>
          <xdr:rowOff>38100</xdr:rowOff>
        </xdr:to>
        <xdr:sp macro="" textlink="">
          <xdr:nvSpPr>
            <xdr:cNvPr id="218180" name="Check Box 68" hidden="1">
              <a:extLst>
                <a:ext uri="{63B3BB69-23CF-44E3-9099-C40C66FF867C}">
                  <a14:compatExt spid="_x0000_s218180"/>
                </a:ext>
                <a:ext uri="{FF2B5EF4-FFF2-40B4-BE49-F238E27FC236}">
                  <a16:creationId xmlns:a16="http://schemas.microsoft.com/office/drawing/2014/main" id="{00000000-0008-0000-0300-000044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2</xdr:col>
          <xdr:colOff>19050</xdr:colOff>
          <xdr:row>19</xdr:row>
          <xdr:rowOff>38100</xdr:rowOff>
        </xdr:to>
        <xdr:sp macro="" textlink="">
          <xdr:nvSpPr>
            <xdr:cNvPr id="218181" name="Check Box 69" hidden="1">
              <a:extLst>
                <a:ext uri="{63B3BB69-23CF-44E3-9099-C40C66FF867C}">
                  <a14:compatExt spid="_x0000_s218181"/>
                </a:ext>
                <a:ext uri="{FF2B5EF4-FFF2-40B4-BE49-F238E27FC236}">
                  <a16:creationId xmlns:a16="http://schemas.microsoft.com/office/drawing/2014/main" id="{00000000-0008-0000-0300-000045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2</xdr:col>
          <xdr:colOff>19050</xdr:colOff>
          <xdr:row>19</xdr:row>
          <xdr:rowOff>38100</xdr:rowOff>
        </xdr:to>
        <xdr:sp macro="" textlink="">
          <xdr:nvSpPr>
            <xdr:cNvPr id="218182" name="Check Box 70" hidden="1">
              <a:extLst>
                <a:ext uri="{63B3BB69-23CF-44E3-9099-C40C66FF867C}">
                  <a14:compatExt spid="_x0000_s218182"/>
                </a:ext>
                <a:ext uri="{FF2B5EF4-FFF2-40B4-BE49-F238E27FC236}">
                  <a16:creationId xmlns:a16="http://schemas.microsoft.com/office/drawing/2014/main" id="{00000000-0008-0000-0300-000046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1</xdr:col>
          <xdr:colOff>219075</xdr:colOff>
          <xdr:row>19</xdr:row>
          <xdr:rowOff>38100</xdr:rowOff>
        </xdr:to>
        <xdr:sp macro="" textlink="">
          <xdr:nvSpPr>
            <xdr:cNvPr id="218183" name="Check Box 71" hidden="1">
              <a:extLst>
                <a:ext uri="{63B3BB69-23CF-44E3-9099-C40C66FF867C}">
                  <a14:compatExt spid="_x0000_s218183"/>
                </a:ext>
                <a:ext uri="{FF2B5EF4-FFF2-40B4-BE49-F238E27FC236}">
                  <a16:creationId xmlns:a16="http://schemas.microsoft.com/office/drawing/2014/main" id="{00000000-0008-0000-0300-000047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2</xdr:col>
          <xdr:colOff>19050</xdr:colOff>
          <xdr:row>19</xdr:row>
          <xdr:rowOff>38100</xdr:rowOff>
        </xdr:to>
        <xdr:sp macro="" textlink="">
          <xdr:nvSpPr>
            <xdr:cNvPr id="218184" name="Check Box 72" hidden="1">
              <a:extLst>
                <a:ext uri="{63B3BB69-23CF-44E3-9099-C40C66FF867C}">
                  <a14:compatExt spid="_x0000_s218184"/>
                </a:ext>
                <a:ext uri="{FF2B5EF4-FFF2-40B4-BE49-F238E27FC236}">
                  <a16:creationId xmlns:a16="http://schemas.microsoft.com/office/drawing/2014/main" id="{00000000-0008-0000-0300-000048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2</xdr:col>
          <xdr:colOff>19050</xdr:colOff>
          <xdr:row>19</xdr:row>
          <xdr:rowOff>38100</xdr:rowOff>
        </xdr:to>
        <xdr:sp macro="" textlink="">
          <xdr:nvSpPr>
            <xdr:cNvPr id="218185" name="Check Box 73" hidden="1">
              <a:extLst>
                <a:ext uri="{63B3BB69-23CF-44E3-9099-C40C66FF867C}">
                  <a14:compatExt spid="_x0000_s218185"/>
                </a:ext>
                <a:ext uri="{FF2B5EF4-FFF2-40B4-BE49-F238E27FC236}">
                  <a16:creationId xmlns:a16="http://schemas.microsoft.com/office/drawing/2014/main" id="{00000000-0008-0000-0300-000049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1</xdr:col>
          <xdr:colOff>219075</xdr:colOff>
          <xdr:row>19</xdr:row>
          <xdr:rowOff>38100</xdr:rowOff>
        </xdr:to>
        <xdr:sp macro="" textlink="">
          <xdr:nvSpPr>
            <xdr:cNvPr id="218186" name="Check Box 74" hidden="1">
              <a:extLst>
                <a:ext uri="{63B3BB69-23CF-44E3-9099-C40C66FF867C}">
                  <a14:compatExt spid="_x0000_s218186"/>
                </a:ext>
                <a:ext uri="{FF2B5EF4-FFF2-40B4-BE49-F238E27FC236}">
                  <a16:creationId xmlns:a16="http://schemas.microsoft.com/office/drawing/2014/main" id="{00000000-0008-0000-0300-00004A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2</xdr:col>
          <xdr:colOff>19050</xdr:colOff>
          <xdr:row>19</xdr:row>
          <xdr:rowOff>38100</xdr:rowOff>
        </xdr:to>
        <xdr:sp macro="" textlink="">
          <xdr:nvSpPr>
            <xdr:cNvPr id="218187" name="Check Box 75" hidden="1">
              <a:extLst>
                <a:ext uri="{63B3BB69-23CF-44E3-9099-C40C66FF867C}">
                  <a14:compatExt spid="_x0000_s218187"/>
                </a:ext>
                <a:ext uri="{FF2B5EF4-FFF2-40B4-BE49-F238E27FC236}">
                  <a16:creationId xmlns:a16="http://schemas.microsoft.com/office/drawing/2014/main" id="{00000000-0008-0000-0300-00004B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1</xdr:col>
          <xdr:colOff>219075</xdr:colOff>
          <xdr:row>19</xdr:row>
          <xdr:rowOff>38100</xdr:rowOff>
        </xdr:to>
        <xdr:sp macro="" textlink="">
          <xdr:nvSpPr>
            <xdr:cNvPr id="218188" name="Check Box 76" hidden="1">
              <a:extLst>
                <a:ext uri="{63B3BB69-23CF-44E3-9099-C40C66FF867C}">
                  <a14:compatExt spid="_x0000_s218188"/>
                </a:ext>
                <a:ext uri="{FF2B5EF4-FFF2-40B4-BE49-F238E27FC236}">
                  <a16:creationId xmlns:a16="http://schemas.microsoft.com/office/drawing/2014/main" id="{00000000-0008-0000-0300-00004C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209550</xdr:rowOff>
        </xdr:from>
        <xdr:to>
          <xdr:col>1</xdr:col>
          <xdr:colOff>219075</xdr:colOff>
          <xdr:row>19</xdr:row>
          <xdr:rowOff>38100</xdr:rowOff>
        </xdr:to>
        <xdr:sp macro="" textlink="">
          <xdr:nvSpPr>
            <xdr:cNvPr id="218189" name="Check Box 77" hidden="1">
              <a:extLst>
                <a:ext uri="{63B3BB69-23CF-44E3-9099-C40C66FF867C}">
                  <a14:compatExt spid="_x0000_s218189"/>
                </a:ext>
                <a:ext uri="{FF2B5EF4-FFF2-40B4-BE49-F238E27FC236}">
                  <a16:creationId xmlns:a16="http://schemas.microsoft.com/office/drawing/2014/main" id="{00000000-0008-0000-0300-00004D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2</xdr:col>
          <xdr:colOff>19050</xdr:colOff>
          <xdr:row>22</xdr:row>
          <xdr:rowOff>38100</xdr:rowOff>
        </xdr:to>
        <xdr:sp macro="" textlink="">
          <xdr:nvSpPr>
            <xdr:cNvPr id="218190" name="Check Box 78" hidden="1">
              <a:extLst>
                <a:ext uri="{63B3BB69-23CF-44E3-9099-C40C66FF867C}">
                  <a14:compatExt spid="_x0000_s218190"/>
                </a:ext>
                <a:ext uri="{FF2B5EF4-FFF2-40B4-BE49-F238E27FC236}">
                  <a16:creationId xmlns:a16="http://schemas.microsoft.com/office/drawing/2014/main" id="{00000000-0008-0000-0300-00004E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2</xdr:col>
          <xdr:colOff>19050</xdr:colOff>
          <xdr:row>22</xdr:row>
          <xdr:rowOff>38100</xdr:rowOff>
        </xdr:to>
        <xdr:sp macro="" textlink="">
          <xdr:nvSpPr>
            <xdr:cNvPr id="218191" name="Check Box 79" hidden="1">
              <a:extLst>
                <a:ext uri="{63B3BB69-23CF-44E3-9099-C40C66FF867C}">
                  <a14:compatExt spid="_x0000_s218191"/>
                </a:ext>
                <a:ext uri="{FF2B5EF4-FFF2-40B4-BE49-F238E27FC236}">
                  <a16:creationId xmlns:a16="http://schemas.microsoft.com/office/drawing/2014/main" id="{00000000-0008-0000-0300-00004F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2</xdr:col>
          <xdr:colOff>19050</xdr:colOff>
          <xdr:row>22</xdr:row>
          <xdr:rowOff>38100</xdr:rowOff>
        </xdr:to>
        <xdr:sp macro="" textlink="">
          <xdr:nvSpPr>
            <xdr:cNvPr id="218192" name="Check Box 80" hidden="1">
              <a:extLst>
                <a:ext uri="{63B3BB69-23CF-44E3-9099-C40C66FF867C}">
                  <a14:compatExt spid="_x0000_s218192"/>
                </a:ext>
                <a:ext uri="{FF2B5EF4-FFF2-40B4-BE49-F238E27FC236}">
                  <a16:creationId xmlns:a16="http://schemas.microsoft.com/office/drawing/2014/main" id="{00000000-0008-0000-0300-000050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2</xdr:col>
          <xdr:colOff>19050</xdr:colOff>
          <xdr:row>22</xdr:row>
          <xdr:rowOff>38100</xdr:rowOff>
        </xdr:to>
        <xdr:sp macro="" textlink="">
          <xdr:nvSpPr>
            <xdr:cNvPr id="218193" name="Check Box 81" hidden="1">
              <a:extLst>
                <a:ext uri="{63B3BB69-23CF-44E3-9099-C40C66FF867C}">
                  <a14:compatExt spid="_x0000_s218193"/>
                </a:ext>
                <a:ext uri="{FF2B5EF4-FFF2-40B4-BE49-F238E27FC236}">
                  <a16:creationId xmlns:a16="http://schemas.microsoft.com/office/drawing/2014/main" id="{00000000-0008-0000-0300-000051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1</xdr:col>
          <xdr:colOff>219075</xdr:colOff>
          <xdr:row>22</xdr:row>
          <xdr:rowOff>38100</xdr:rowOff>
        </xdr:to>
        <xdr:sp macro="" textlink="">
          <xdr:nvSpPr>
            <xdr:cNvPr id="218194" name="Check Box 82" hidden="1">
              <a:extLst>
                <a:ext uri="{63B3BB69-23CF-44E3-9099-C40C66FF867C}">
                  <a14:compatExt spid="_x0000_s218194"/>
                </a:ext>
                <a:ext uri="{FF2B5EF4-FFF2-40B4-BE49-F238E27FC236}">
                  <a16:creationId xmlns:a16="http://schemas.microsoft.com/office/drawing/2014/main" id="{00000000-0008-0000-0300-000052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2</xdr:col>
          <xdr:colOff>19050</xdr:colOff>
          <xdr:row>22</xdr:row>
          <xdr:rowOff>38100</xdr:rowOff>
        </xdr:to>
        <xdr:sp macro="" textlink="">
          <xdr:nvSpPr>
            <xdr:cNvPr id="218195" name="Check Box 83" hidden="1">
              <a:extLst>
                <a:ext uri="{63B3BB69-23CF-44E3-9099-C40C66FF867C}">
                  <a14:compatExt spid="_x0000_s218195"/>
                </a:ext>
                <a:ext uri="{FF2B5EF4-FFF2-40B4-BE49-F238E27FC236}">
                  <a16:creationId xmlns:a16="http://schemas.microsoft.com/office/drawing/2014/main" id="{00000000-0008-0000-0300-000053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2</xdr:col>
          <xdr:colOff>19050</xdr:colOff>
          <xdr:row>22</xdr:row>
          <xdr:rowOff>38100</xdr:rowOff>
        </xdr:to>
        <xdr:sp macro="" textlink="">
          <xdr:nvSpPr>
            <xdr:cNvPr id="218196" name="Check Box 84" hidden="1">
              <a:extLst>
                <a:ext uri="{63B3BB69-23CF-44E3-9099-C40C66FF867C}">
                  <a14:compatExt spid="_x0000_s218196"/>
                </a:ext>
                <a:ext uri="{FF2B5EF4-FFF2-40B4-BE49-F238E27FC236}">
                  <a16:creationId xmlns:a16="http://schemas.microsoft.com/office/drawing/2014/main" id="{00000000-0008-0000-0300-000054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2</xdr:col>
          <xdr:colOff>19050</xdr:colOff>
          <xdr:row>22</xdr:row>
          <xdr:rowOff>38100</xdr:rowOff>
        </xdr:to>
        <xdr:sp macro="" textlink="">
          <xdr:nvSpPr>
            <xdr:cNvPr id="218197" name="Check Box 85" hidden="1">
              <a:extLst>
                <a:ext uri="{63B3BB69-23CF-44E3-9099-C40C66FF867C}">
                  <a14:compatExt spid="_x0000_s218197"/>
                </a:ext>
                <a:ext uri="{FF2B5EF4-FFF2-40B4-BE49-F238E27FC236}">
                  <a16:creationId xmlns:a16="http://schemas.microsoft.com/office/drawing/2014/main" id="{00000000-0008-0000-0300-000055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1</xdr:col>
          <xdr:colOff>219075</xdr:colOff>
          <xdr:row>22</xdr:row>
          <xdr:rowOff>38100</xdr:rowOff>
        </xdr:to>
        <xdr:sp macro="" textlink="">
          <xdr:nvSpPr>
            <xdr:cNvPr id="218198" name="Check Box 86" hidden="1">
              <a:extLst>
                <a:ext uri="{63B3BB69-23CF-44E3-9099-C40C66FF867C}">
                  <a14:compatExt spid="_x0000_s218198"/>
                </a:ext>
                <a:ext uri="{FF2B5EF4-FFF2-40B4-BE49-F238E27FC236}">
                  <a16:creationId xmlns:a16="http://schemas.microsoft.com/office/drawing/2014/main" id="{00000000-0008-0000-0300-000056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2</xdr:col>
          <xdr:colOff>19050</xdr:colOff>
          <xdr:row>22</xdr:row>
          <xdr:rowOff>38100</xdr:rowOff>
        </xdr:to>
        <xdr:sp macro="" textlink="">
          <xdr:nvSpPr>
            <xdr:cNvPr id="218199" name="Check Box 87" hidden="1">
              <a:extLst>
                <a:ext uri="{63B3BB69-23CF-44E3-9099-C40C66FF867C}">
                  <a14:compatExt spid="_x0000_s218199"/>
                </a:ext>
                <a:ext uri="{FF2B5EF4-FFF2-40B4-BE49-F238E27FC236}">
                  <a16:creationId xmlns:a16="http://schemas.microsoft.com/office/drawing/2014/main" id="{00000000-0008-0000-0300-000057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2</xdr:col>
          <xdr:colOff>19050</xdr:colOff>
          <xdr:row>22</xdr:row>
          <xdr:rowOff>38100</xdr:rowOff>
        </xdr:to>
        <xdr:sp macro="" textlink="">
          <xdr:nvSpPr>
            <xdr:cNvPr id="218200" name="Check Box 88" hidden="1">
              <a:extLst>
                <a:ext uri="{63B3BB69-23CF-44E3-9099-C40C66FF867C}">
                  <a14:compatExt spid="_x0000_s218200"/>
                </a:ext>
                <a:ext uri="{FF2B5EF4-FFF2-40B4-BE49-F238E27FC236}">
                  <a16:creationId xmlns:a16="http://schemas.microsoft.com/office/drawing/2014/main" id="{00000000-0008-0000-0300-000058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1</xdr:col>
          <xdr:colOff>219075</xdr:colOff>
          <xdr:row>22</xdr:row>
          <xdr:rowOff>38100</xdr:rowOff>
        </xdr:to>
        <xdr:sp macro="" textlink="">
          <xdr:nvSpPr>
            <xdr:cNvPr id="218201" name="Check Box 89" hidden="1">
              <a:extLst>
                <a:ext uri="{63B3BB69-23CF-44E3-9099-C40C66FF867C}">
                  <a14:compatExt spid="_x0000_s218201"/>
                </a:ext>
                <a:ext uri="{FF2B5EF4-FFF2-40B4-BE49-F238E27FC236}">
                  <a16:creationId xmlns:a16="http://schemas.microsoft.com/office/drawing/2014/main" id="{00000000-0008-0000-0300-000059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2</xdr:col>
          <xdr:colOff>19050</xdr:colOff>
          <xdr:row>22</xdr:row>
          <xdr:rowOff>38100</xdr:rowOff>
        </xdr:to>
        <xdr:sp macro="" textlink="">
          <xdr:nvSpPr>
            <xdr:cNvPr id="218202" name="Check Box 90" hidden="1">
              <a:extLst>
                <a:ext uri="{63B3BB69-23CF-44E3-9099-C40C66FF867C}">
                  <a14:compatExt spid="_x0000_s218202"/>
                </a:ext>
                <a:ext uri="{FF2B5EF4-FFF2-40B4-BE49-F238E27FC236}">
                  <a16:creationId xmlns:a16="http://schemas.microsoft.com/office/drawing/2014/main" id="{00000000-0008-0000-0300-00005A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1</xdr:col>
          <xdr:colOff>219075</xdr:colOff>
          <xdr:row>22</xdr:row>
          <xdr:rowOff>38100</xdr:rowOff>
        </xdr:to>
        <xdr:sp macro="" textlink="">
          <xdr:nvSpPr>
            <xdr:cNvPr id="218203" name="Check Box 91" hidden="1">
              <a:extLst>
                <a:ext uri="{63B3BB69-23CF-44E3-9099-C40C66FF867C}">
                  <a14:compatExt spid="_x0000_s218203"/>
                </a:ext>
                <a:ext uri="{FF2B5EF4-FFF2-40B4-BE49-F238E27FC236}">
                  <a16:creationId xmlns:a16="http://schemas.microsoft.com/office/drawing/2014/main" id="{00000000-0008-0000-0300-00005B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209550</xdr:rowOff>
        </xdr:from>
        <xdr:to>
          <xdr:col>1</xdr:col>
          <xdr:colOff>219075</xdr:colOff>
          <xdr:row>22</xdr:row>
          <xdr:rowOff>38100</xdr:rowOff>
        </xdr:to>
        <xdr:sp macro="" textlink="">
          <xdr:nvSpPr>
            <xdr:cNvPr id="218204" name="Check Box 92" hidden="1">
              <a:extLst>
                <a:ext uri="{63B3BB69-23CF-44E3-9099-C40C66FF867C}">
                  <a14:compatExt spid="_x0000_s218204"/>
                </a:ext>
                <a:ext uri="{FF2B5EF4-FFF2-40B4-BE49-F238E27FC236}">
                  <a16:creationId xmlns:a16="http://schemas.microsoft.com/office/drawing/2014/main" id="{00000000-0008-0000-0300-00005C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2</xdr:col>
          <xdr:colOff>19050</xdr:colOff>
          <xdr:row>24</xdr:row>
          <xdr:rowOff>38100</xdr:rowOff>
        </xdr:to>
        <xdr:sp macro="" textlink="">
          <xdr:nvSpPr>
            <xdr:cNvPr id="218205" name="Check Box 93" hidden="1">
              <a:extLst>
                <a:ext uri="{63B3BB69-23CF-44E3-9099-C40C66FF867C}">
                  <a14:compatExt spid="_x0000_s218205"/>
                </a:ext>
                <a:ext uri="{FF2B5EF4-FFF2-40B4-BE49-F238E27FC236}">
                  <a16:creationId xmlns:a16="http://schemas.microsoft.com/office/drawing/2014/main" id="{00000000-0008-0000-0300-00005D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2</xdr:col>
          <xdr:colOff>19050</xdr:colOff>
          <xdr:row>24</xdr:row>
          <xdr:rowOff>38100</xdr:rowOff>
        </xdr:to>
        <xdr:sp macro="" textlink="">
          <xdr:nvSpPr>
            <xdr:cNvPr id="218206" name="Check Box 94" hidden="1">
              <a:extLst>
                <a:ext uri="{63B3BB69-23CF-44E3-9099-C40C66FF867C}">
                  <a14:compatExt spid="_x0000_s218206"/>
                </a:ext>
                <a:ext uri="{FF2B5EF4-FFF2-40B4-BE49-F238E27FC236}">
                  <a16:creationId xmlns:a16="http://schemas.microsoft.com/office/drawing/2014/main" id="{00000000-0008-0000-0300-00005E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2</xdr:col>
          <xdr:colOff>19050</xdr:colOff>
          <xdr:row>24</xdr:row>
          <xdr:rowOff>38100</xdr:rowOff>
        </xdr:to>
        <xdr:sp macro="" textlink="">
          <xdr:nvSpPr>
            <xdr:cNvPr id="218207" name="Check Box 95" hidden="1">
              <a:extLst>
                <a:ext uri="{63B3BB69-23CF-44E3-9099-C40C66FF867C}">
                  <a14:compatExt spid="_x0000_s218207"/>
                </a:ext>
                <a:ext uri="{FF2B5EF4-FFF2-40B4-BE49-F238E27FC236}">
                  <a16:creationId xmlns:a16="http://schemas.microsoft.com/office/drawing/2014/main" id="{00000000-0008-0000-0300-00005F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2</xdr:col>
          <xdr:colOff>19050</xdr:colOff>
          <xdr:row>24</xdr:row>
          <xdr:rowOff>38100</xdr:rowOff>
        </xdr:to>
        <xdr:sp macro="" textlink="">
          <xdr:nvSpPr>
            <xdr:cNvPr id="218208" name="Check Box 96" hidden="1">
              <a:extLst>
                <a:ext uri="{63B3BB69-23CF-44E3-9099-C40C66FF867C}">
                  <a14:compatExt spid="_x0000_s218208"/>
                </a:ext>
                <a:ext uri="{FF2B5EF4-FFF2-40B4-BE49-F238E27FC236}">
                  <a16:creationId xmlns:a16="http://schemas.microsoft.com/office/drawing/2014/main" id="{00000000-0008-0000-0300-000060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1</xdr:col>
          <xdr:colOff>219075</xdr:colOff>
          <xdr:row>24</xdr:row>
          <xdr:rowOff>38100</xdr:rowOff>
        </xdr:to>
        <xdr:sp macro="" textlink="">
          <xdr:nvSpPr>
            <xdr:cNvPr id="218209" name="Check Box 97" hidden="1">
              <a:extLst>
                <a:ext uri="{63B3BB69-23CF-44E3-9099-C40C66FF867C}">
                  <a14:compatExt spid="_x0000_s218209"/>
                </a:ext>
                <a:ext uri="{FF2B5EF4-FFF2-40B4-BE49-F238E27FC236}">
                  <a16:creationId xmlns:a16="http://schemas.microsoft.com/office/drawing/2014/main" id="{00000000-0008-0000-0300-000061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2</xdr:col>
          <xdr:colOff>19050</xdr:colOff>
          <xdr:row>24</xdr:row>
          <xdr:rowOff>38100</xdr:rowOff>
        </xdr:to>
        <xdr:sp macro="" textlink="">
          <xdr:nvSpPr>
            <xdr:cNvPr id="218210" name="Check Box 98" hidden="1">
              <a:extLst>
                <a:ext uri="{63B3BB69-23CF-44E3-9099-C40C66FF867C}">
                  <a14:compatExt spid="_x0000_s218210"/>
                </a:ext>
                <a:ext uri="{FF2B5EF4-FFF2-40B4-BE49-F238E27FC236}">
                  <a16:creationId xmlns:a16="http://schemas.microsoft.com/office/drawing/2014/main" id="{00000000-0008-0000-0300-000062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2</xdr:col>
          <xdr:colOff>19050</xdr:colOff>
          <xdr:row>24</xdr:row>
          <xdr:rowOff>38100</xdr:rowOff>
        </xdr:to>
        <xdr:sp macro="" textlink="">
          <xdr:nvSpPr>
            <xdr:cNvPr id="218211" name="Check Box 99" hidden="1">
              <a:extLst>
                <a:ext uri="{63B3BB69-23CF-44E3-9099-C40C66FF867C}">
                  <a14:compatExt spid="_x0000_s218211"/>
                </a:ext>
                <a:ext uri="{FF2B5EF4-FFF2-40B4-BE49-F238E27FC236}">
                  <a16:creationId xmlns:a16="http://schemas.microsoft.com/office/drawing/2014/main" id="{00000000-0008-0000-0300-000063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2</xdr:col>
          <xdr:colOff>19050</xdr:colOff>
          <xdr:row>24</xdr:row>
          <xdr:rowOff>38100</xdr:rowOff>
        </xdr:to>
        <xdr:sp macro="" textlink="">
          <xdr:nvSpPr>
            <xdr:cNvPr id="218212" name="Check Box 100" hidden="1">
              <a:extLst>
                <a:ext uri="{63B3BB69-23CF-44E3-9099-C40C66FF867C}">
                  <a14:compatExt spid="_x0000_s218212"/>
                </a:ext>
                <a:ext uri="{FF2B5EF4-FFF2-40B4-BE49-F238E27FC236}">
                  <a16:creationId xmlns:a16="http://schemas.microsoft.com/office/drawing/2014/main" id="{00000000-0008-0000-0300-000064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1</xdr:col>
          <xdr:colOff>219075</xdr:colOff>
          <xdr:row>24</xdr:row>
          <xdr:rowOff>38100</xdr:rowOff>
        </xdr:to>
        <xdr:sp macro="" textlink="">
          <xdr:nvSpPr>
            <xdr:cNvPr id="218213" name="Check Box 101" hidden="1">
              <a:extLst>
                <a:ext uri="{63B3BB69-23CF-44E3-9099-C40C66FF867C}">
                  <a14:compatExt spid="_x0000_s218213"/>
                </a:ext>
                <a:ext uri="{FF2B5EF4-FFF2-40B4-BE49-F238E27FC236}">
                  <a16:creationId xmlns:a16="http://schemas.microsoft.com/office/drawing/2014/main" id="{00000000-0008-0000-0300-000065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2</xdr:col>
          <xdr:colOff>19050</xdr:colOff>
          <xdr:row>24</xdr:row>
          <xdr:rowOff>38100</xdr:rowOff>
        </xdr:to>
        <xdr:sp macro="" textlink="">
          <xdr:nvSpPr>
            <xdr:cNvPr id="218214" name="Check Box 102" hidden="1">
              <a:extLst>
                <a:ext uri="{63B3BB69-23CF-44E3-9099-C40C66FF867C}">
                  <a14:compatExt spid="_x0000_s218214"/>
                </a:ext>
                <a:ext uri="{FF2B5EF4-FFF2-40B4-BE49-F238E27FC236}">
                  <a16:creationId xmlns:a16="http://schemas.microsoft.com/office/drawing/2014/main" id="{00000000-0008-0000-0300-000066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2</xdr:col>
          <xdr:colOff>19050</xdr:colOff>
          <xdr:row>24</xdr:row>
          <xdr:rowOff>38100</xdr:rowOff>
        </xdr:to>
        <xdr:sp macro="" textlink="">
          <xdr:nvSpPr>
            <xdr:cNvPr id="218215" name="Check Box 103" hidden="1">
              <a:extLst>
                <a:ext uri="{63B3BB69-23CF-44E3-9099-C40C66FF867C}">
                  <a14:compatExt spid="_x0000_s218215"/>
                </a:ext>
                <a:ext uri="{FF2B5EF4-FFF2-40B4-BE49-F238E27FC236}">
                  <a16:creationId xmlns:a16="http://schemas.microsoft.com/office/drawing/2014/main" id="{00000000-0008-0000-0300-000067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1</xdr:col>
          <xdr:colOff>219075</xdr:colOff>
          <xdr:row>24</xdr:row>
          <xdr:rowOff>38100</xdr:rowOff>
        </xdr:to>
        <xdr:sp macro="" textlink="">
          <xdr:nvSpPr>
            <xdr:cNvPr id="218216" name="Check Box 104" hidden="1">
              <a:extLst>
                <a:ext uri="{63B3BB69-23CF-44E3-9099-C40C66FF867C}">
                  <a14:compatExt spid="_x0000_s218216"/>
                </a:ext>
                <a:ext uri="{FF2B5EF4-FFF2-40B4-BE49-F238E27FC236}">
                  <a16:creationId xmlns:a16="http://schemas.microsoft.com/office/drawing/2014/main" id="{00000000-0008-0000-0300-000068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2</xdr:col>
          <xdr:colOff>19050</xdr:colOff>
          <xdr:row>24</xdr:row>
          <xdr:rowOff>38100</xdr:rowOff>
        </xdr:to>
        <xdr:sp macro="" textlink="">
          <xdr:nvSpPr>
            <xdr:cNvPr id="218217" name="Check Box 105" hidden="1">
              <a:extLst>
                <a:ext uri="{63B3BB69-23CF-44E3-9099-C40C66FF867C}">
                  <a14:compatExt spid="_x0000_s218217"/>
                </a:ext>
                <a:ext uri="{FF2B5EF4-FFF2-40B4-BE49-F238E27FC236}">
                  <a16:creationId xmlns:a16="http://schemas.microsoft.com/office/drawing/2014/main" id="{00000000-0008-0000-0300-000069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1</xdr:col>
          <xdr:colOff>219075</xdr:colOff>
          <xdr:row>24</xdr:row>
          <xdr:rowOff>38100</xdr:rowOff>
        </xdr:to>
        <xdr:sp macro="" textlink="">
          <xdr:nvSpPr>
            <xdr:cNvPr id="218218" name="Check Box 106" hidden="1">
              <a:extLst>
                <a:ext uri="{63B3BB69-23CF-44E3-9099-C40C66FF867C}">
                  <a14:compatExt spid="_x0000_s218218"/>
                </a:ext>
                <a:ext uri="{FF2B5EF4-FFF2-40B4-BE49-F238E27FC236}">
                  <a16:creationId xmlns:a16="http://schemas.microsoft.com/office/drawing/2014/main" id="{00000000-0008-0000-0300-00006A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209550</xdr:rowOff>
        </xdr:from>
        <xdr:to>
          <xdr:col>1</xdr:col>
          <xdr:colOff>219075</xdr:colOff>
          <xdr:row>24</xdr:row>
          <xdr:rowOff>38100</xdr:rowOff>
        </xdr:to>
        <xdr:sp macro="" textlink="">
          <xdr:nvSpPr>
            <xdr:cNvPr id="218219" name="Check Box 107" hidden="1">
              <a:extLst>
                <a:ext uri="{63B3BB69-23CF-44E3-9099-C40C66FF867C}">
                  <a14:compatExt spid="_x0000_s218219"/>
                </a:ext>
                <a:ext uri="{FF2B5EF4-FFF2-40B4-BE49-F238E27FC236}">
                  <a16:creationId xmlns:a16="http://schemas.microsoft.com/office/drawing/2014/main" id="{00000000-0008-0000-0300-00006B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38100</xdr:rowOff>
        </xdr:to>
        <xdr:sp macro="" textlink="">
          <xdr:nvSpPr>
            <xdr:cNvPr id="218220" name="Check Box 108" hidden="1">
              <a:extLst>
                <a:ext uri="{63B3BB69-23CF-44E3-9099-C40C66FF867C}">
                  <a14:compatExt spid="_x0000_s218220"/>
                </a:ext>
                <a:ext uri="{FF2B5EF4-FFF2-40B4-BE49-F238E27FC236}">
                  <a16:creationId xmlns:a16="http://schemas.microsoft.com/office/drawing/2014/main" id="{00000000-0008-0000-0300-00006C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38100</xdr:rowOff>
        </xdr:to>
        <xdr:sp macro="" textlink="">
          <xdr:nvSpPr>
            <xdr:cNvPr id="218221" name="Check Box 109" hidden="1">
              <a:extLst>
                <a:ext uri="{63B3BB69-23CF-44E3-9099-C40C66FF867C}">
                  <a14:compatExt spid="_x0000_s218221"/>
                </a:ext>
                <a:ext uri="{FF2B5EF4-FFF2-40B4-BE49-F238E27FC236}">
                  <a16:creationId xmlns:a16="http://schemas.microsoft.com/office/drawing/2014/main" id="{00000000-0008-0000-0300-00006D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38100</xdr:rowOff>
        </xdr:to>
        <xdr:sp macro="" textlink="">
          <xdr:nvSpPr>
            <xdr:cNvPr id="218222" name="Check Box 110" hidden="1">
              <a:extLst>
                <a:ext uri="{63B3BB69-23CF-44E3-9099-C40C66FF867C}">
                  <a14:compatExt spid="_x0000_s218222"/>
                </a:ext>
                <a:ext uri="{FF2B5EF4-FFF2-40B4-BE49-F238E27FC236}">
                  <a16:creationId xmlns:a16="http://schemas.microsoft.com/office/drawing/2014/main" id="{00000000-0008-0000-0300-00006E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38100</xdr:rowOff>
        </xdr:to>
        <xdr:sp macro="" textlink="">
          <xdr:nvSpPr>
            <xdr:cNvPr id="218223" name="Check Box 111" hidden="1">
              <a:extLst>
                <a:ext uri="{63B3BB69-23CF-44E3-9099-C40C66FF867C}">
                  <a14:compatExt spid="_x0000_s218223"/>
                </a:ext>
                <a:ext uri="{FF2B5EF4-FFF2-40B4-BE49-F238E27FC236}">
                  <a16:creationId xmlns:a16="http://schemas.microsoft.com/office/drawing/2014/main" id="{00000000-0008-0000-0300-00006F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219075</xdr:colOff>
          <xdr:row>24</xdr:row>
          <xdr:rowOff>38100</xdr:rowOff>
        </xdr:to>
        <xdr:sp macro="" textlink="">
          <xdr:nvSpPr>
            <xdr:cNvPr id="218224" name="Check Box 112" hidden="1">
              <a:extLst>
                <a:ext uri="{63B3BB69-23CF-44E3-9099-C40C66FF867C}">
                  <a14:compatExt spid="_x0000_s218224"/>
                </a:ext>
                <a:ext uri="{FF2B5EF4-FFF2-40B4-BE49-F238E27FC236}">
                  <a16:creationId xmlns:a16="http://schemas.microsoft.com/office/drawing/2014/main" id="{00000000-0008-0000-0300-000070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38100</xdr:rowOff>
        </xdr:to>
        <xdr:sp macro="" textlink="">
          <xdr:nvSpPr>
            <xdr:cNvPr id="218225" name="Check Box 113" hidden="1">
              <a:extLst>
                <a:ext uri="{63B3BB69-23CF-44E3-9099-C40C66FF867C}">
                  <a14:compatExt spid="_x0000_s218225"/>
                </a:ext>
                <a:ext uri="{FF2B5EF4-FFF2-40B4-BE49-F238E27FC236}">
                  <a16:creationId xmlns:a16="http://schemas.microsoft.com/office/drawing/2014/main" id="{00000000-0008-0000-0300-000071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38100</xdr:rowOff>
        </xdr:to>
        <xdr:sp macro="" textlink="">
          <xdr:nvSpPr>
            <xdr:cNvPr id="218226" name="Check Box 114" hidden="1">
              <a:extLst>
                <a:ext uri="{63B3BB69-23CF-44E3-9099-C40C66FF867C}">
                  <a14:compatExt spid="_x0000_s218226"/>
                </a:ext>
                <a:ext uri="{FF2B5EF4-FFF2-40B4-BE49-F238E27FC236}">
                  <a16:creationId xmlns:a16="http://schemas.microsoft.com/office/drawing/2014/main" id="{00000000-0008-0000-0300-000072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38100</xdr:rowOff>
        </xdr:to>
        <xdr:sp macro="" textlink="">
          <xdr:nvSpPr>
            <xdr:cNvPr id="218227" name="Check Box 115" hidden="1">
              <a:extLst>
                <a:ext uri="{63B3BB69-23CF-44E3-9099-C40C66FF867C}">
                  <a14:compatExt spid="_x0000_s218227"/>
                </a:ext>
                <a:ext uri="{FF2B5EF4-FFF2-40B4-BE49-F238E27FC236}">
                  <a16:creationId xmlns:a16="http://schemas.microsoft.com/office/drawing/2014/main" id="{00000000-0008-0000-0300-000073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219075</xdr:colOff>
          <xdr:row>24</xdr:row>
          <xdr:rowOff>38100</xdr:rowOff>
        </xdr:to>
        <xdr:sp macro="" textlink="">
          <xdr:nvSpPr>
            <xdr:cNvPr id="218228" name="Check Box 116" hidden="1">
              <a:extLst>
                <a:ext uri="{63B3BB69-23CF-44E3-9099-C40C66FF867C}">
                  <a14:compatExt spid="_x0000_s218228"/>
                </a:ext>
                <a:ext uri="{FF2B5EF4-FFF2-40B4-BE49-F238E27FC236}">
                  <a16:creationId xmlns:a16="http://schemas.microsoft.com/office/drawing/2014/main" id="{00000000-0008-0000-0300-000074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38100</xdr:rowOff>
        </xdr:to>
        <xdr:sp macro="" textlink="">
          <xdr:nvSpPr>
            <xdr:cNvPr id="218229" name="Check Box 117" hidden="1">
              <a:extLst>
                <a:ext uri="{63B3BB69-23CF-44E3-9099-C40C66FF867C}">
                  <a14:compatExt spid="_x0000_s218229"/>
                </a:ext>
                <a:ext uri="{FF2B5EF4-FFF2-40B4-BE49-F238E27FC236}">
                  <a16:creationId xmlns:a16="http://schemas.microsoft.com/office/drawing/2014/main" id="{00000000-0008-0000-0300-000075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38100</xdr:rowOff>
        </xdr:to>
        <xdr:sp macro="" textlink="">
          <xdr:nvSpPr>
            <xdr:cNvPr id="218230" name="Check Box 118" hidden="1">
              <a:extLst>
                <a:ext uri="{63B3BB69-23CF-44E3-9099-C40C66FF867C}">
                  <a14:compatExt spid="_x0000_s218230"/>
                </a:ext>
                <a:ext uri="{FF2B5EF4-FFF2-40B4-BE49-F238E27FC236}">
                  <a16:creationId xmlns:a16="http://schemas.microsoft.com/office/drawing/2014/main" id="{00000000-0008-0000-0300-000076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219075</xdr:colOff>
          <xdr:row>24</xdr:row>
          <xdr:rowOff>38100</xdr:rowOff>
        </xdr:to>
        <xdr:sp macro="" textlink="">
          <xdr:nvSpPr>
            <xdr:cNvPr id="218231" name="Check Box 119" hidden="1">
              <a:extLst>
                <a:ext uri="{63B3BB69-23CF-44E3-9099-C40C66FF867C}">
                  <a14:compatExt spid="_x0000_s218231"/>
                </a:ext>
                <a:ext uri="{FF2B5EF4-FFF2-40B4-BE49-F238E27FC236}">
                  <a16:creationId xmlns:a16="http://schemas.microsoft.com/office/drawing/2014/main" id="{00000000-0008-0000-0300-000077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38100</xdr:rowOff>
        </xdr:to>
        <xdr:sp macro="" textlink="">
          <xdr:nvSpPr>
            <xdr:cNvPr id="218232" name="Check Box 120" hidden="1">
              <a:extLst>
                <a:ext uri="{63B3BB69-23CF-44E3-9099-C40C66FF867C}">
                  <a14:compatExt spid="_x0000_s218232"/>
                </a:ext>
                <a:ext uri="{FF2B5EF4-FFF2-40B4-BE49-F238E27FC236}">
                  <a16:creationId xmlns:a16="http://schemas.microsoft.com/office/drawing/2014/main" id="{00000000-0008-0000-0300-000078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219075</xdr:colOff>
          <xdr:row>24</xdr:row>
          <xdr:rowOff>38100</xdr:rowOff>
        </xdr:to>
        <xdr:sp macro="" textlink="">
          <xdr:nvSpPr>
            <xdr:cNvPr id="218233" name="Check Box 121" hidden="1">
              <a:extLst>
                <a:ext uri="{63B3BB69-23CF-44E3-9099-C40C66FF867C}">
                  <a14:compatExt spid="_x0000_s218233"/>
                </a:ext>
                <a:ext uri="{FF2B5EF4-FFF2-40B4-BE49-F238E27FC236}">
                  <a16:creationId xmlns:a16="http://schemas.microsoft.com/office/drawing/2014/main" id="{00000000-0008-0000-0300-000079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219075</xdr:colOff>
          <xdr:row>24</xdr:row>
          <xdr:rowOff>38100</xdr:rowOff>
        </xdr:to>
        <xdr:sp macro="" textlink="">
          <xdr:nvSpPr>
            <xdr:cNvPr id="218234" name="Check Box 122" hidden="1">
              <a:extLst>
                <a:ext uri="{63B3BB69-23CF-44E3-9099-C40C66FF867C}">
                  <a14:compatExt spid="_x0000_s218234"/>
                </a:ext>
                <a:ext uri="{FF2B5EF4-FFF2-40B4-BE49-F238E27FC236}">
                  <a16:creationId xmlns:a16="http://schemas.microsoft.com/office/drawing/2014/main" id="{00000000-0008-0000-0300-00007A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2</xdr:col>
          <xdr:colOff>19050</xdr:colOff>
          <xdr:row>28</xdr:row>
          <xdr:rowOff>57150</xdr:rowOff>
        </xdr:to>
        <xdr:sp macro="" textlink="">
          <xdr:nvSpPr>
            <xdr:cNvPr id="218265" name="Check Box 153" hidden="1">
              <a:extLst>
                <a:ext uri="{63B3BB69-23CF-44E3-9099-C40C66FF867C}">
                  <a14:compatExt spid="_x0000_s218265"/>
                </a:ext>
                <a:ext uri="{FF2B5EF4-FFF2-40B4-BE49-F238E27FC236}">
                  <a16:creationId xmlns:a16="http://schemas.microsoft.com/office/drawing/2014/main" id="{00000000-0008-0000-0300-000099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2</xdr:col>
          <xdr:colOff>19050</xdr:colOff>
          <xdr:row>28</xdr:row>
          <xdr:rowOff>57150</xdr:rowOff>
        </xdr:to>
        <xdr:sp macro="" textlink="">
          <xdr:nvSpPr>
            <xdr:cNvPr id="218266" name="Check Box 154" hidden="1">
              <a:extLst>
                <a:ext uri="{63B3BB69-23CF-44E3-9099-C40C66FF867C}">
                  <a14:compatExt spid="_x0000_s218266"/>
                </a:ext>
                <a:ext uri="{FF2B5EF4-FFF2-40B4-BE49-F238E27FC236}">
                  <a16:creationId xmlns:a16="http://schemas.microsoft.com/office/drawing/2014/main" id="{00000000-0008-0000-0300-00009A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2</xdr:col>
          <xdr:colOff>19050</xdr:colOff>
          <xdr:row>28</xdr:row>
          <xdr:rowOff>57150</xdr:rowOff>
        </xdr:to>
        <xdr:sp macro="" textlink="">
          <xdr:nvSpPr>
            <xdr:cNvPr id="218267" name="Check Box 155" hidden="1">
              <a:extLst>
                <a:ext uri="{63B3BB69-23CF-44E3-9099-C40C66FF867C}">
                  <a14:compatExt spid="_x0000_s218267"/>
                </a:ext>
                <a:ext uri="{FF2B5EF4-FFF2-40B4-BE49-F238E27FC236}">
                  <a16:creationId xmlns:a16="http://schemas.microsoft.com/office/drawing/2014/main" id="{00000000-0008-0000-0300-00009B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2</xdr:col>
          <xdr:colOff>19050</xdr:colOff>
          <xdr:row>28</xdr:row>
          <xdr:rowOff>57150</xdr:rowOff>
        </xdr:to>
        <xdr:sp macro="" textlink="">
          <xdr:nvSpPr>
            <xdr:cNvPr id="218268" name="Check Box 156" hidden="1">
              <a:extLst>
                <a:ext uri="{63B3BB69-23CF-44E3-9099-C40C66FF867C}">
                  <a14:compatExt spid="_x0000_s218268"/>
                </a:ext>
                <a:ext uri="{FF2B5EF4-FFF2-40B4-BE49-F238E27FC236}">
                  <a16:creationId xmlns:a16="http://schemas.microsoft.com/office/drawing/2014/main" id="{00000000-0008-0000-0300-00009C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1</xdr:col>
          <xdr:colOff>219075</xdr:colOff>
          <xdr:row>28</xdr:row>
          <xdr:rowOff>57150</xdr:rowOff>
        </xdr:to>
        <xdr:sp macro="" textlink="">
          <xdr:nvSpPr>
            <xdr:cNvPr id="218269" name="Check Box 157" hidden="1">
              <a:extLst>
                <a:ext uri="{63B3BB69-23CF-44E3-9099-C40C66FF867C}">
                  <a14:compatExt spid="_x0000_s218269"/>
                </a:ext>
                <a:ext uri="{FF2B5EF4-FFF2-40B4-BE49-F238E27FC236}">
                  <a16:creationId xmlns:a16="http://schemas.microsoft.com/office/drawing/2014/main" id="{00000000-0008-0000-0300-00009D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2</xdr:col>
          <xdr:colOff>19050</xdr:colOff>
          <xdr:row>28</xdr:row>
          <xdr:rowOff>57150</xdr:rowOff>
        </xdr:to>
        <xdr:sp macro="" textlink="">
          <xdr:nvSpPr>
            <xdr:cNvPr id="218270" name="Check Box 158" hidden="1">
              <a:extLst>
                <a:ext uri="{63B3BB69-23CF-44E3-9099-C40C66FF867C}">
                  <a14:compatExt spid="_x0000_s218270"/>
                </a:ext>
                <a:ext uri="{FF2B5EF4-FFF2-40B4-BE49-F238E27FC236}">
                  <a16:creationId xmlns:a16="http://schemas.microsoft.com/office/drawing/2014/main" id="{00000000-0008-0000-0300-00009E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2</xdr:col>
          <xdr:colOff>19050</xdr:colOff>
          <xdr:row>28</xdr:row>
          <xdr:rowOff>57150</xdr:rowOff>
        </xdr:to>
        <xdr:sp macro="" textlink="">
          <xdr:nvSpPr>
            <xdr:cNvPr id="218271" name="Check Box 159" hidden="1">
              <a:extLst>
                <a:ext uri="{63B3BB69-23CF-44E3-9099-C40C66FF867C}">
                  <a14:compatExt spid="_x0000_s218271"/>
                </a:ext>
                <a:ext uri="{FF2B5EF4-FFF2-40B4-BE49-F238E27FC236}">
                  <a16:creationId xmlns:a16="http://schemas.microsoft.com/office/drawing/2014/main" id="{00000000-0008-0000-0300-00009F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2</xdr:col>
          <xdr:colOff>19050</xdr:colOff>
          <xdr:row>28</xdr:row>
          <xdr:rowOff>57150</xdr:rowOff>
        </xdr:to>
        <xdr:sp macro="" textlink="">
          <xdr:nvSpPr>
            <xdr:cNvPr id="218272" name="Check Box 160" hidden="1">
              <a:extLst>
                <a:ext uri="{63B3BB69-23CF-44E3-9099-C40C66FF867C}">
                  <a14:compatExt spid="_x0000_s218272"/>
                </a:ext>
                <a:ext uri="{FF2B5EF4-FFF2-40B4-BE49-F238E27FC236}">
                  <a16:creationId xmlns:a16="http://schemas.microsoft.com/office/drawing/2014/main" id="{00000000-0008-0000-0300-0000A0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1</xdr:col>
          <xdr:colOff>219075</xdr:colOff>
          <xdr:row>28</xdr:row>
          <xdr:rowOff>57150</xdr:rowOff>
        </xdr:to>
        <xdr:sp macro="" textlink="">
          <xdr:nvSpPr>
            <xdr:cNvPr id="218273" name="Check Box 161" hidden="1">
              <a:extLst>
                <a:ext uri="{63B3BB69-23CF-44E3-9099-C40C66FF867C}">
                  <a14:compatExt spid="_x0000_s218273"/>
                </a:ext>
                <a:ext uri="{FF2B5EF4-FFF2-40B4-BE49-F238E27FC236}">
                  <a16:creationId xmlns:a16="http://schemas.microsoft.com/office/drawing/2014/main" id="{00000000-0008-0000-0300-0000A1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2</xdr:col>
          <xdr:colOff>19050</xdr:colOff>
          <xdr:row>28</xdr:row>
          <xdr:rowOff>57150</xdr:rowOff>
        </xdr:to>
        <xdr:sp macro="" textlink="">
          <xdr:nvSpPr>
            <xdr:cNvPr id="218274" name="Check Box 162" hidden="1">
              <a:extLst>
                <a:ext uri="{63B3BB69-23CF-44E3-9099-C40C66FF867C}">
                  <a14:compatExt spid="_x0000_s218274"/>
                </a:ext>
                <a:ext uri="{FF2B5EF4-FFF2-40B4-BE49-F238E27FC236}">
                  <a16:creationId xmlns:a16="http://schemas.microsoft.com/office/drawing/2014/main" id="{00000000-0008-0000-0300-0000A2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2</xdr:col>
          <xdr:colOff>19050</xdr:colOff>
          <xdr:row>28</xdr:row>
          <xdr:rowOff>57150</xdr:rowOff>
        </xdr:to>
        <xdr:sp macro="" textlink="">
          <xdr:nvSpPr>
            <xdr:cNvPr id="218275" name="Check Box 163" hidden="1">
              <a:extLst>
                <a:ext uri="{63B3BB69-23CF-44E3-9099-C40C66FF867C}">
                  <a14:compatExt spid="_x0000_s218275"/>
                </a:ext>
                <a:ext uri="{FF2B5EF4-FFF2-40B4-BE49-F238E27FC236}">
                  <a16:creationId xmlns:a16="http://schemas.microsoft.com/office/drawing/2014/main" id="{00000000-0008-0000-0300-0000A3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1</xdr:col>
          <xdr:colOff>219075</xdr:colOff>
          <xdr:row>28</xdr:row>
          <xdr:rowOff>57150</xdr:rowOff>
        </xdr:to>
        <xdr:sp macro="" textlink="">
          <xdr:nvSpPr>
            <xdr:cNvPr id="218276" name="Check Box 164" hidden="1">
              <a:extLst>
                <a:ext uri="{63B3BB69-23CF-44E3-9099-C40C66FF867C}">
                  <a14:compatExt spid="_x0000_s218276"/>
                </a:ext>
                <a:ext uri="{FF2B5EF4-FFF2-40B4-BE49-F238E27FC236}">
                  <a16:creationId xmlns:a16="http://schemas.microsoft.com/office/drawing/2014/main" id="{00000000-0008-0000-0300-0000A4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2</xdr:col>
          <xdr:colOff>19050</xdr:colOff>
          <xdr:row>28</xdr:row>
          <xdr:rowOff>57150</xdr:rowOff>
        </xdr:to>
        <xdr:sp macro="" textlink="">
          <xdr:nvSpPr>
            <xdr:cNvPr id="218277" name="Check Box 165" hidden="1">
              <a:extLst>
                <a:ext uri="{63B3BB69-23CF-44E3-9099-C40C66FF867C}">
                  <a14:compatExt spid="_x0000_s218277"/>
                </a:ext>
                <a:ext uri="{FF2B5EF4-FFF2-40B4-BE49-F238E27FC236}">
                  <a16:creationId xmlns:a16="http://schemas.microsoft.com/office/drawing/2014/main" id="{00000000-0008-0000-0300-0000A5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1</xdr:col>
          <xdr:colOff>219075</xdr:colOff>
          <xdr:row>28</xdr:row>
          <xdr:rowOff>57150</xdr:rowOff>
        </xdr:to>
        <xdr:sp macro="" textlink="">
          <xdr:nvSpPr>
            <xdr:cNvPr id="218278" name="Check Box 166" hidden="1">
              <a:extLst>
                <a:ext uri="{63B3BB69-23CF-44E3-9099-C40C66FF867C}">
                  <a14:compatExt spid="_x0000_s218278"/>
                </a:ext>
                <a:ext uri="{FF2B5EF4-FFF2-40B4-BE49-F238E27FC236}">
                  <a16:creationId xmlns:a16="http://schemas.microsoft.com/office/drawing/2014/main" id="{00000000-0008-0000-0300-0000A6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209550</xdr:rowOff>
        </xdr:from>
        <xdr:to>
          <xdr:col>1</xdr:col>
          <xdr:colOff>219075</xdr:colOff>
          <xdr:row>28</xdr:row>
          <xdr:rowOff>57150</xdr:rowOff>
        </xdr:to>
        <xdr:sp macro="" textlink="">
          <xdr:nvSpPr>
            <xdr:cNvPr id="218279" name="Check Box 167" hidden="1">
              <a:extLst>
                <a:ext uri="{63B3BB69-23CF-44E3-9099-C40C66FF867C}">
                  <a14:compatExt spid="_x0000_s218279"/>
                </a:ext>
                <a:ext uri="{FF2B5EF4-FFF2-40B4-BE49-F238E27FC236}">
                  <a16:creationId xmlns:a16="http://schemas.microsoft.com/office/drawing/2014/main" id="{00000000-0008-0000-0300-0000A7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38100</xdr:rowOff>
        </xdr:to>
        <xdr:sp macro="" textlink="">
          <xdr:nvSpPr>
            <xdr:cNvPr id="218280" name="Check Box 168" hidden="1">
              <a:extLst>
                <a:ext uri="{63B3BB69-23CF-44E3-9099-C40C66FF867C}">
                  <a14:compatExt spid="_x0000_s218280"/>
                </a:ext>
                <a:ext uri="{FF2B5EF4-FFF2-40B4-BE49-F238E27FC236}">
                  <a16:creationId xmlns:a16="http://schemas.microsoft.com/office/drawing/2014/main" id="{00000000-0008-0000-0300-0000A8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38100</xdr:rowOff>
        </xdr:to>
        <xdr:sp macro="" textlink="">
          <xdr:nvSpPr>
            <xdr:cNvPr id="218281" name="Check Box 169" hidden="1">
              <a:extLst>
                <a:ext uri="{63B3BB69-23CF-44E3-9099-C40C66FF867C}">
                  <a14:compatExt spid="_x0000_s218281"/>
                </a:ext>
                <a:ext uri="{FF2B5EF4-FFF2-40B4-BE49-F238E27FC236}">
                  <a16:creationId xmlns:a16="http://schemas.microsoft.com/office/drawing/2014/main" id="{00000000-0008-0000-0300-0000A9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38100</xdr:rowOff>
        </xdr:to>
        <xdr:sp macro="" textlink="">
          <xdr:nvSpPr>
            <xdr:cNvPr id="218282" name="Check Box 170" hidden="1">
              <a:extLst>
                <a:ext uri="{63B3BB69-23CF-44E3-9099-C40C66FF867C}">
                  <a14:compatExt spid="_x0000_s218282"/>
                </a:ext>
                <a:ext uri="{FF2B5EF4-FFF2-40B4-BE49-F238E27FC236}">
                  <a16:creationId xmlns:a16="http://schemas.microsoft.com/office/drawing/2014/main" id="{00000000-0008-0000-0300-0000AA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38100</xdr:rowOff>
        </xdr:to>
        <xdr:sp macro="" textlink="">
          <xdr:nvSpPr>
            <xdr:cNvPr id="218283" name="Check Box 171" hidden="1">
              <a:extLst>
                <a:ext uri="{63B3BB69-23CF-44E3-9099-C40C66FF867C}">
                  <a14:compatExt spid="_x0000_s218283"/>
                </a:ext>
                <a:ext uri="{FF2B5EF4-FFF2-40B4-BE49-F238E27FC236}">
                  <a16:creationId xmlns:a16="http://schemas.microsoft.com/office/drawing/2014/main" id="{00000000-0008-0000-0300-0000AB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219075</xdr:colOff>
          <xdr:row>34</xdr:row>
          <xdr:rowOff>38100</xdr:rowOff>
        </xdr:to>
        <xdr:sp macro="" textlink="">
          <xdr:nvSpPr>
            <xdr:cNvPr id="218284" name="Check Box 172" hidden="1">
              <a:extLst>
                <a:ext uri="{63B3BB69-23CF-44E3-9099-C40C66FF867C}">
                  <a14:compatExt spid="_x0000_s218284"/>
                </a:ext>
                <a:ext uri="{FF2B5EF4-FFF2-40B4-BE49-F238E27FC236}">
                  <a16:creationId xmlns:a16="http://schemas.microsoft.com/office/drawing/2014/main" id="{00000000-0008-0000-0300-0000AC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38100</xdr:rowOff>
        </xdr:to>
        <xdr:sp macro="" textlink="">
          <xdr:nvSpPr>
            <xdr:cNvPr id="218285" name="Check Box 173" hidden="1">
              <a:extLst>
                <a:ext uri="{63B3BB69-23CF-44E3-9099-C40C66FF867C}">
                  <a14:compatExt spid="_x0000_s218285"/>
                </a:ext>
                <a:ext uri="{FF2B5EF4-FFF2-40B4-BE49-F238E27FC236}">
                  <a16:creationId xmlns:a16="http://schemas.microsoft.com/office/drawing/2014/main" id="{00000000-0008-0000-0300-0000AD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38100</xdr:rowOff>
        </xdr:to>
        <xdr:sp macro="" textlink="">
          <xdr:nvSpPr>
            <xdr:cNvPr id="218286" name="Check Box 174" hidden="1">
              <a:extLst>
                <a:ext uri="{63B3BB69-23CF-44E3-9099-C40C66FF867C}">
                  <a14:compatExt spid="_x0000_s218286"/>
                </a:ext>
                <a:ext uri="{FF2B5EF4-FFF2-40B4-BE49-F238E27FC236}">
                  <a16:creationId xmlns:a16="http://schemas.microsoft.com/office/drawing/2014/main" id="{00000000-0008-0000-0300-0000AE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38100</xdr:rowOff>
        </xdr:to>
        <xdr:sp macro="" textlink="">
          <xdr:nvSpPr>
            <xdr:cNvPr id="218287" name="Check Box 175" hidden="1">
              <a:extLst>
                <a:ext uri="{63B3BB69-23CF-44E3-9099-C40C66FF867C}">
                  <a14:compatExt spid="_x0000_s218287"/>
                </a:ext>
                <a:ext uri="{FF2B5EF4-FFF2-40B4-BE49-F238E27FC236}">
                  <a16:creationId xmlns:a16="http://schemas.microsoft.com/office/drawing/2014/main" id="{00000000-0008-0000-0300-0000AF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219075</xdr:colOff>
          <xdr:row>34</xdr:row>
          <xdr:rowOff>38100</xdr:rowOff>
        </xdr:to>
        <xdr:sp macro="" textlink="">
          <xdr:nvSpPr>
            <xdr:cNvPr id="218288" name="Check Box 176" hidden="1">
              <a:extLst>
                <a:ext uri="{63B3BB69-23CF-44E3-9099-C40C66FF867C}">
                  <a14:compatExt spid="_x0000_s218288"/>
                </a:ext>
                <a:ext uri="{FF2B5EF4-FFF2-40B4-BE49-F238E27FC236}">
                  <a16:creationId xmlns:a16="http://schemas.microsoft.com/office/drawing/2014/main" id="{00000000-0008-0000-0300-0000B0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38100</xdr:rowOff>
        </xdr:to>
        <xdr:sp macro="" textlink="">
          <xdr:nvSpPr>
            <xdr:cNvPr id="218289" name="Check Box 177" hidden="1">
              <a:extLst>
                <a:ext uri="{63B3BB69-23CF-44E3-9099-C40C66FF867C}">
                  <a14:compatExt spid="_x0000_s218289"/>
                </a:ext>
                <a:ext uri="{FF2B5EF4-FFF2-40B4-BE49-F238E27FC236}">
                  <a16:creationId xmlns:a16="http://schemas.microsoft.com/office/drawing/2014/main" id="{00000000-0008-0000-0300-0000B1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38100</xdr:rowOff>
        </xdr:to>
        <xdr:sp macro="" textlink="">
          <xdr:nvSpPr>
            <xdr:cNvPr id="218290" name="Check Box 178" hidden="1">
              <a:extLst>
                <a:ext uri="{63B3BB69-23CF-44E3-9099-C40C66FF867C}">
                  <a14:compatExt spid="_x0000_s218290"/>
                </a:ext>
                <a:ext uri="{FF2B5EF4-FFF2-40B4-BE49-F238E27FC236}">
                  <a16:creationId xmlns:a16="http://schemas.microsoft.com/office/drawing/2014/main" id="{00000000-0008-0000-0300-0000B2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219075</xdr:colOff>
          <xdr:row>34</xdr:row>
          <xdr:rowOff>38100</xdr:rowOff>
        </xdr:to>
        <xdr:sp macro="" textlink="">
          <xdr:nvSpPr>
            <xdr:cNvPr id="218291" name="Check Box 179" hidden="1">
              <a:extLst>
                <a:ext uri="{63B3BB69-23CF-44E3-9099-C40C66FF867C}">
                  <a14:compatExt spid="_x0000_s218291"/>
                </a:ext>
                <a:ext uri="{FF2B5EF4-FFF2-40B4-BE49-F238E27FC236}">
                  <a16:creationId xmlns:a16="http://schemas.microsoft.com/office/drawing/2014/main" id="{00000000-0008-0000-0300-0000B3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38100</xdr:rowOff>
        </xdr:to>
        <xdr:sp macro="" textlink="">
          <xdr:nvSpPr>
            <xdr:cNvPr id="218292" name="Check Box 180" hidden="1">
              <a:extLst>
                <a:ext uri="{63B3BB69-23CF-44E3-9099-C40C66FF867C}">
                  <a14:compatExt spid="_x0000_s218292"/>
                </a:ext>
                <a:ext uri="{FF2B5EF4-FFF2-40B4-BE49-F238E27FC236}">
                  <a16:creationId xmlns:a16="http://schemas.microsoft.com/office/drawing/2014/main" id="{00000000-0008-0000-0300-0000B4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219075</xdr:colOff>
          <xdr:row>34</xdr:row>
          <xdr:rowOff>38100</xdr:rowOff>
        </xdr:to>
        <xdr:sp macro="" textlink="">
          <xdr:nvSpPr>
            <xdr:cNvPr id="218293" name="Check Box 181" hidden="1">
              <a:extLst>
                <a:ext uri="{63B3BB69-23CF-44E3-9099-C40C66FF867C}">
                  <a14:compatExt spid="_x0000_s218293"/>
                </a:ext>
                <a:ext uri="{FF2B5EF4-FFF2-40B4-BE49-F238E27FC236}">
                  <a16:creationId xmlns:a16="http://schemas.microsoft.com/office/drawing/2014/main" id="{00000000-0008-0000-0300-0000B5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219075</xdr:colOff>
          <xdr:row>34</xdr:row>
          <xdr:rowOff>38100</xdr:rowOff>
        </xdr:to>
        <xdr:sp macro="" textlink="">
          <xdr:nvSpPr>
            <xdr:cNvPr id="218294" name="Check Box 182" hidden="1">
              <a:extLst>
                <a:ext uri="{63B3BB69-23CF-44E3-9099-C40C66FF867C}">
                  <a14:compatExt spid="_x0000_s218294"/>
                </a:ext>
                <a:ext uri="{FF2B5EF4-FFF2-40B4-BE49-F238E27FC236}">
                  <a16:creationId xmlns:a16="http://schemas.microsoft.com/office/drawing/2014/main" id="{00000000-0008-0000-0300-0000B6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2</xdr:col>
          <xdr:colOff>19050</xdr:colOff>
          <xdr:row>42</xdr:row>
          <xdr:rowOff>38100</xdr:rowOff>
        </xdr:to>
        <xdr:sp macro="" textlink="">
          <xdr:nvSpPr>
            <xdr:cNvPr id="218295" name="Check Box 183" hidden="1">
              <a:extLst>
                <a:ext uri="{63B3BB69-23CF-44E3-9099-C40C66FF867C}">
                  <a14:compatExt spid="_x0000_s218295"/>
                </a:ext>
                <a:ext uri="{FF2B5EF4-FFF2-40B4-BE49-F238E27FC236}">
                  <a16:creationId xmlns:a16="http://schemas.microsoft.com/office/drawing/2014/main" id="{00000000-0008-0000-0300-0000B7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2</xdr:col>
          <xdr:colOff>19050</xdr:colOff>
          <xdr:row>42</xdr:row>
          <xdr:rowOff>38100</xdr:rowOff>
        </xdr:to>
        <xdr:sp macro="" textlink="">
          <xdr:nvSpPr>
            <xdr:cNvPr id="218296" name="Check Box 184" hidden="1">
              <a:extLst>
                <a:ext uri="{63B3BB69-23CF-44E3-9099-C40C66FF867C}">
                  <a14:compatExt spid="_x0000_s218296"/>
                </a:ext>
                <a:ext uri="{FF2B5EF4-FFF2-40B4-BE49-F238E27FC236}">
                  <a16:creationId xmlns:a16="http://schemas.microsoft.com/office/drawing/2014/main" id="{00000000-0008-0000-0300-0000B8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2</xdr:col>
          <xdr:colOff>19050</xdr:colOff>
          <xdr:row>42</xdr:row>
          <xdr:rowOff>38100</xdr:rowOff>
        </xdr:to>
        <xdr:sp macro="" textlink="">
          <xdr:nvSpPr>
            <xdr:cNvPr id="218297" name="Check Box 185" hidden="1">
              <a:extLst>
                <a:ext uri="{63B3BB69-23CF-44E3-9099-C40C66FF867C}">
                  <a14:compatExt spid="_x0000_s218297"/>
                </a:ext>
                <a:ext uri="{FF2B5EF4-FFF2-40B4-BE49-F238E27FC236}">
                  <a16:creationId xmlns:a16="http://schemas.microsoft.com/office/drawing/2014/main" id="{00000000-0008-0000-0300-0000B9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2</xdr:col>
          <xdr:colOff>19050</xdr:colOff>
          <xdr:row>42</xdr:row>
          <xdr:rowOff>38100</xdr:rowOff>
        </xdr:to>
        <xdr:sp macro="" textlink="">
          <xdr:nvSpPr>
            <xdr:cNvPr id="218298" name="Check Box 186" hidden="1">
              <a:extLst>
                <a:ext uri="{63B3BB69-23CF-44E3-9099-C40C66FF867C}">
                  <a14:compatExt spid="_x0000_s218298"/>
                </a:ext>
                <a:ext uri="{FF2B5EF4-FFF2-40B4-BE49-F238E27FC236}">
                  <a16:creationId xmlns:a16="http://schemas.microsoft.com/office/drawing/2014/main" id="{00000000-0008-0000-0300-0000BA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1</xdr:col>
          <xdr:colOff>219075</xdr:colOff>
          <xdr:row>42</xdr:row>
          <xdr:rowOff>38100</xdr:rowOff>
        </xdr:to>
        <xdr:sp macro="" textlink="">
          <xdr:nvSpPr>
            <xdr:cNvPr id="218299" name="Check Box 187" hidden="1">
              <a:extLst>
                <a:ext uri="{63B3BB69-23CF-44E3-9099-C40C66FF867C}">
                  <a14:compatExt spid="_x0000_s218299"/>
                </a:ext>
                <a:ext uri="{FF2B5EF4-FFF2-40B4-BE49-F238E27FC236}">
                  <a16:creationId xmlns:a16="http://schemas.microsoft.com/office/drawing/2014/main" id="{00000000-0008-0000-0300-0000BB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2</xdr:col>
          <xdr:colOff>19050</xdr:colOff>
          <xdr:row>42</xdr:row>
          <xdr:rowOff>38100</xdr:rowOff>
        </xdr:to>
        <xdr:sp macro="" textlink="">
          <xdr:nvSpPr>
            <xdr:cNvPr id="218300" name="Check Box 188" hidden="1">
              <a:extLst>
                <a:ext uri="{63B3BB69-23CF-44E3-9099-C40C66FF867C}">
                  <a14:compatExt spid="_x0000_s218300"/>
                </a:ext>
                <a:ext uri="{FF2B5EF4-FFF2-40B4-BE49-F238E27FC236}">
                  <a16:creationId xmlns:a16="http://schemas.microsoft.com/office/drawing/2014/main" id="{00000000-0008-0000-0300-0000BC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2</xdr:col>
          <xdr:colOff>19050</xdr:colOff>
          <xdr:row>42</xdr:row>
          <xdr:rowOff>38100</xdr:rowOff>
        </xdr:to>
        <xdr:sp macro="" textlink="">
          <xdr:nvSpPr>
            <xdr:cNvPr id="218301" name="Check Box 189" hidden="1">
              <a:extLst>
                <a:ext uri="{63B3BB69-23CF-44E3-9099-C40C66FF867C}">
                  <a14:compatExt spid="_x0000_s218301"/>
                </a:ext>
                <a:ext uri="{FF2B5EF4-FFF2-40B4-BE49-F238E27FC236}">
                  <a16:creationId xmlns:a16="http://schemas.microsoft.com/office/drawing/2014/main" id="{00000000-0008-0000-0300-0000BD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2</xdr:col>
          <xdr:colOff>19050</xdr:colOff>
          <xdr:row>42</xdr:row>
          <xdr:rowOff>38100</xdr:rowOff>
        </xdr:to>
        <xdr:sp macro="" textlink="">
          <xdr:nvSpPr>
            <xdr:cNvPr id="218302" name="Check Box 190" hidden="1">
              <a:extLst>
                <a:ext uri="{63B3BB69-23CF-44E3-9099-C40C66FF867C}">
                  <a14:compatExt spid="_x0000_s218302"/>
                </a:ext>
                <a:ext uri="{FF2B5EF4-FFF2-40B4-BE49-F238E27FC236}">
                  <a16:creationId xmlns:a16="http://schemas.microsoft.com/office/drawing/2014/main" id="{00000000-0008-0000-0300-0000BE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1</xdr:col>
          <xdr:colOff>219075</xdr:colOff>
          <xdr:row>42</xdr:row>
          <xdr:rowOff>38100</xdr:rowOff>
        </xdr:to>
        <xdr:sp macro="" textlink="">
          <xdr:nvSpPr>
            <xdr:cNvPr id="218303" name="Check Box 191" hidden="1">
              <a:extLst>
                <a:ext uri="{63B3BB69-23CF-44E3-9099-C40C66FF867C}">
                  <a14:compatExt spid="_x0000_s218303"/>
                </a:ext>
                <a:ext uri="{FF2B5EF4-FFF2-40B4-BE49-F238E27FC236}">
                  <a16:creationId xmlns:a16="http://schemas.microsoft.com/office/drawing/2014/main" id="{00000000-0008-0000-0300-0000BF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2</xdr:col>
          <xdr:colOff>19050</xdr:colOff>
          <xdr:row>42</xdr:row>
          <xdr:rowOff>38100</xdr:rowOff>
        </xdr:to>
        <xdr:sp macro="" textlink="">
          <xdr:nvSpPr>
            <xdr:cNvPr id="218304" name="Check Box 192" hidden="1">
              <a:extLst>
                <a:ext uri="{63B3BB69-23CF-44E3-9099-C40C66FF867C}">
                  <a14:compatExt spid="_x0000_s218304"/>
                </a:ext>
                <a:ext uri="{FF2B5EF4-FFF2-40B4-BE49-F238E27FC236}">
                  <a16:creationId xmlns:a16="http://schemas.microsoft.com/office/drawing/2014/main" id="{00000000-0008-0000-0300-0000C0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2</xdr:col>
          <xdr:colOff>19050</xdr:colOff>
          <xdr:row>42</xdr:row>
          <xdr:rowOff>38100</xdr:rowOff>
        </xdr:to>
        <xdr:sp macro="" textlink="">
          <xdr:nvSpPr>
            <xdr:cNvPr id="218305" name="Check Box 193" hidden="1">
              <a:extLst>
                <a:ext uri="{63B3BB69-23CF-44E3-9099-C40C66FF867C}">
                  <a14:compatExt spid="_x0000_s218305"/>
                </a:ext>
                <a:ext uri="{FF2B5EF4-FFF2-40B4-BE49-F238E27FC236}">
                  <a16:creationId xmlns:a16="http://schemas.microsoft.com/office/drawing/2014/main" id="{00000000-0008-0000-0300-0000C1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1</xdr:col>
          <xdr:colOff>219075</xdr:colOff>
          <xdr:row>42</xdr:row>
          <xdr:rowOff>38100</xdr:rowOff>
        </xdr:to>
        <xdr:sp macro="" textlink="">
          <xdr:nvSpPr>
            <xdr:cNvPr id="218306" name="Check Box 194" hidden="1">
              <a:extLst>
                <a:ext uri="{63B3BB69-23CF-44E3-9099-C40C66FF867C}">
                  <a14:compatExt spid="_x0000_s218306"/>
                </a:ext>
                <a:ext uri="{FF2B5EF4-FFF2-40B4-BE49-F238E27FC236}">
                  <a16:creationId xmlns:a16="http://schemas.microsoft.com/office/drawing/2014/main" id="{00000000-0008-0000-0300-0000C2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1</xdr:col>
          <xdr:colOff>219075</xdr:colOff>
          <xdr:row>42</xdr:row>
          <xdr:rowOff>38100</xdr:rowOff>
        </xdr:to>
        <xdr:sp macro="" textlink="">
          <xdr:nvSpPr>
            <xdr:cNvPr id="218308" name="Check Box 196" hidden="1">
              <a:extLst>
                <a:ext uri="{63B3BB69-23CF-44E3-9099-C40C66FF867C}">
                  <a14:compatExt spid="_x0000_s218308"/>
                </a:ext>
                <a:ext uri="{FF2B5EF4-FFF2-40B4-BE49-F238E27FC236}">
                  <a16:creationId xmlns:a16="http://schemas.microsoft.com/office/drawing/2014/main" id="{00000000-0008-0000-0300-0000C4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209550</xdr:rowOff>
        </xdr:from>
        <xdr:to>
          <xdr:col>1</xdr:col>
          <xdr:colOff>219075</xdr:colOff>
          <xdr:row>42</xdr:row>
          <xdr:rowOff>38100</xdr:rowOff>
        </xdr:to>
        <xdr:sp macro="" textlink="">
          <xdr:nvSpPr>
            <xdr:cNvPr id="218309" name="Check Box 197" hidden="1">
              <a:extLst>
                <a:ext uri="{63B3BB69-23CF-44E3-9099-C40C66FF867C}">
                  <a14:compatExt spid="_x0000_s218309"/>
                </a:ext>
                <a:ext uri="{FF2B5EF4-FFF2-40B4-BE49-F238E27FC236}">
                  <a16:creationId xmlns:a16="http://schemas.microsoft.com/office/drawing/2014/main" id="{00000000-0008-0000-0300-0000C5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10" name="Check Box 198" hidden="1">
              <a:extLst>
                <a:ext uri="{63B3BB69-23CF-44E3-9099-C40C66FF867C}">
                  <a14:compatExt spid="_x0000_s218310"/>
                </a:ext>
                <a:ext uri="{FF2B5EF4-FFF2-40B4-BE49-F238E27FC236}">
                  <a16:creationId xmlns:a16="http://schemas.microsoft.com/office/drawing/2014/main" id="{00000000-0008-0000-0300-0000C6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11" name="Check Box 199" hidden="1">
              <a:extLst>
                <a:ext uri="{63B3BB69-23CF-44E3-9099-C40C66FF867C}">
                  <a14:compatExt spid="_x0000_s218311"/>
                </a:ext>
                <a:ext uri="{FF2B5EF4-FFF2-40B4-BE49-F238E27FC236}">
                  <a16:creationId xmlns:a16="http://schemas.microsoft.com/office/drawing/2014/main" id="{00000000-0008-0000-0300-0000C7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12" name="Check Box 200" hidden="1">
              <a:extLst>
                <a:ext uri="{63B3BB69-23CF-44E3-9099-C40C66FF867C}">
                  <a14:compatExt spid="_x0000_s218312"/>
                </a:ext>
                <a:ext uri="{FF2B5EF4-FFF2-40B4-BE49-F238E27FC236}">
                  <a16:creationId xmlns:a16="http://schemas.microsoft.com/office/drawing/2014/main" id="{00000000-0008-0000-0300-0000C8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13" name="Check Box 201" hidden="1">
              <a:extLst>
                <a:ext uri="{63B3BB69-23CF-44E3-9099-C40C66FF867C}">
                  <a14:compatExt spid="_x0000_s218313"/>
                </a:ext>
                <a:ext uri="{FF2B5EF4-FFF2-40B4-BE49-F238E27FC236}">
                  <a16:creationId xmlns:a16="http://schemas.microsoft.com/office/drawing/2014/main" id="{00000000-0008-0000-0300-0000C9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38100</xdr:rowOff>
        </xdr:to>
        <xdr:sp macro="" textlink="">
          <xdr:nvSpPr>
            <xdr:cNvPr id="218314" name="Check Box 202" hidden="1">
              <a:extLst>
                <a:ext uri="{63B3BB69-23CF-44E3-9099-C40C66FF867C}">
                  <a14:compatExt spid="_x0000_s218314"/>
                </a:ext>
                <a:ext uri="{FF2B5EF4-FFF2-40B4-BE49-F238E27FC236}">
                  <a16:creationId xmlns:a16="http://schemas.microsoft.com/office/drawing/2014/main" id="{00000000-0008-0000-0300-0000CA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15" name="Check Box 203" hidden="1">
              <a:extLst>
                <a:ext uri="{63B3BB69-23CF-44E3-9099-C40C66FF867C}">
                  <a14:compatExt spid="_x0000_s218315"/>
                </a:ext>
                <a:ext uri="{FF2B5EF4-FFF2-40B4-BE49-F238E27FC236}">
                  <a16:creationId xmlns:a16="http://schemas.microsoft.com/office/drawing/2014/main" id="{00000000-0008-0000-0300-0000CB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16" name="Check Box 204" hidden="1">
              <a:extLst>
                <a:ext uri="{63B3BB69-23CF-44E3-9099-C40C66FF867C}">
                  <a14:compatExt spid="_x0000_s218316"/>
                </a:ext>
                <a:ext uri="{FF2B5EF4-FFF2-40B4-BE49-F238E27FC236}">
                  <a16:creationId xmlns:a16="http://schemas.microsoft.com/office/drawing/2014/main" id="{00000000-0008-0000-0300-0000CC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17" name="Check Box 205" hidden="1">
              <a:extLst>
                <a:ext uri="{63B3BB69-23CF-44E3-9099-C40C66FF867C}">
                  <a14:compatExt spid="_x0000_s218317"/>
                </a:ext>
                <a:ext uri="{FF2B5EF4-FFF2-40B4-BE49-F238E27FC236}">
                  <a16:creationId xmlns:a16="http://schemas.microsoft.com/office/drawing/2014/main" id="{00000000-0008-0000-0300-0000CD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38100</xdr:rowOff>
        </xdr:to>
        <xdr:sp macro="" textlink="">
          <xdr:nvSpPr>
            <xdr:cNvPr id="218318" name="Check Box 206" hidden="1">
              <a:extLst>
                <a:ext uri="{63B3BB69-23CF-44E3-9099-C40C66FF867C}">
                  <a14:compatExt spid="_x0000_s218318"/>
                </a:ext>
                <a:ext uri="{FF2B5EF4-FFF2-40B4-BE49-F238E27FC236}">
                  <a16:creationId xmlns:a16="http://schemas.microsoft.com/office/drawing/2014/main" id="{00000000-0008-0000-0300-0000CE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19" name="Check Box 207" hidden="1">
              <a:extLst>
                <a:ext uri="{63B3BB69-23CF-44E3-9099-C40C66FF867C}">
                  <a14:compatExt spid="_x0000_s218319"/>
                </a:ext>
                <a:ext uri="{FF2B5EF4-FFF2-40B4-BE49-F238E27FC236}">
                  <a16:creationId xmlns:a16="http://schemas.microsoft.com/office/drawing/2014/main" id="{00000000-0008-0000-0300-0000CF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20" name="Check Box 208" hidden="1">
              <a:extLst>
                <a:ext uri="{63B3BB69-23CF-44E3-9099-C40C66FF867C}">
                  <a14:compatExt spid="_x0000_s218320"/>
                </a:ext>
                <a:ext uri="{FF2B5EF4-FFF2-40B4-BE49-F238E27FC236}">
                  <a16:creationId xmlns:a16="http://schemas.microsoft.com/office/drawing/2014/main" id="{00000000-0008-0000-0300-0000D0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38100</xdr:rowOff>
        </xdr:to>
        <xdr:sp macro="" textlink="">
          <xdr:nvSpPr>
            <xdr:cNvPr id="218321" name="Check Box 209" hidden="1">
              <a:extLst>
                <a:ext uri="{63B3BB69-23CF-44E3-9099-C40C66FF867C}">
                  <a14:compatExt spid="_x0000_s218321"/>
                </a:ext>
                <a:ext uri="{FF2B5EF4-FFF2-40B4-BE49-F238E27FC236}">
                  <a16:creationId xmlns:a16="http://schemas.microsoft.com/office/drawing/2014/main" id="{00000000-0008-0000-0300-0000D1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22" name="Check Box 210" hidden="1">
              <a:extLst>
                <a:ext uri="{63B3BB69-23CF-44E3-9099-C40C66FF867C}">
                  <a14:compatExt spid="_x0000_s218322"/>
                </a:ext>
                <a:ext uri="{FF2B5EF4-FFF2-40B4-BE49-F238E27FC236}">
                  <a16:creationId xmlns:a16="http://schemas.microsoft.com/office/drawing/2014/main" id="{00000000-0008-0000-0300-0000D2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38100</xdr:rowOff>
        </xdr:to>
        <xdr:sp macro="" textlink="">
          <xdr:nvSpPr>
            <xdr:cNvPr id="218323" name="Check Box 211" hidden="1">
              <a:extLst>
                <a:ext uri="{63B3BB69-23CF-44E3-9099-C40C66FF867C}">
                  <a14:compatExt spid="_x0000_s218323"/>
                </a:ext>
                <a:ext uri="{FF2B5EF4-FFF2-40B4-BE49-F238E27FC236}">
                  <a16:creationId xmlns:a16="http://schemas.microsoft.com/office/drawing/2014/main" id="{00000000-0008-0000-0300-0000D3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38100</xdr:rowOff>
        </xdr:to>
        <xdr:sp macro="" textlink="">
          <xdr:nvSpPr>
            <xdr:cNvPr id="218324" name="Check Box 212" hidden="1">
              <a:extLst>
                <a:ext uri="{63B3BB69-23CF-44E3-9099-C40C66FF867C}">
                  <a14:compatExt spid="_x0000_s218324"/>
                </a:ext>
                <a:ext uri="{FF2B5EF4-FFF2-40B4-BE49-F238E27FC236}">
                  <a16:creationId xmlns:a16="http://schemas.microsoft.com/office/drawing/2014/main" id="{00000000-0008-0000-0300-0000D4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25" name="Check Box 213" hidden="1">
              <a:extLst>
                <a:ext uri="{63B3BB69-23CF-44E3-9099-C40C66FF867C}">
                  <a14:compatExt spid="_x0000_s218325"/>
                </a:ext>
                <a:ext uri="{FF2B5EF4-FFF2-40B4-BE49-F238E27FC236}">
                  <a16:creationId xmlns:a16="http://schemas.microsoft.com/office/drawing/2014/main" id="{00000000-0008-0000-0300-0000D5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26" name="Check Box 214" hidden="1">
              <a:extLst>
                <a:ext uri="{63B3BB69-23CF-44E3-9099-C40C66FF867C}">
                  <a14:compatExt spid="_x0000_s218326"/>
                </a:ext>
                <a:ext uri="{FF2B5EF4-FFF2-40B4-BE49-F238E27FC236}">
                  <a16:creationId xmlns:a16="http://schemas.microsoft.com/office/drawing/2014/main" id="{00000000-0008-0000-0300-0000D6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27" name="Check Box 215" hidden="1">
              <a:extLst>
                <a:ext uri="{63B3BB69-23CF-44E3-9099-C40C66FF867C}">
                  <a14:compatExt spid="_x0000_s218327"/>
                </a:ext>
                <a:ext uri="{FF2B5EF4-FFF2-40B4-BE49-F238E27FC236}">
                  <a16:creationId xmlns:a16="http://schemas.microsoft.com/office/drawing/2014/main" id="{00000000-0008-0000-0300-0000D7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28" name="Check Box 216" hidden="1">
              <a:extLst>
                <a:ext uri="{63B3BB69-23CF-44E3-9099-C40C66FF867C}">
                  <a14:compatExt spid="_x0000_s218328"/>
                </a:ext>
                <a:ext uri="{FF2B5EF4-FFF2-40B4-BE49-F238E27FC236}">
                  <a16:creationId xmlns:a16="http://schemas.microsoft.com/office/drawing/2014/main" id="{00000000-0008-0000-0300-0000D8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38100</xdr:rowOff>
        </xdr:to>
        <xdr:sp macro="" textlink="">
          <xdr:nvSpPr>
            <xdr:cNvPr id="218329" name="Check Box 217" hidden="1">
              <a:extLst>
                <a:ext uri="{63B3BB69-23CF-44E3-9099-C40C66FF867C}">
                  <a14:compatExt spid="_x0000_s218329"/>
                </a:ext>
                <a:ext uri="{FF2B5EF4-FFF2-40B4-BE49-F238E27FC236}">
                  <a16:creationId xmlns:a16="http://schemas.microsoft.com/office/drawing/2014/main" id="{00000000-0008-0000-0300-0000D9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30" name="Check Box 218" hidden="1">
              <a:extLst>
                <a:ext uri="{63B3BB69-23CF-44E3-9099-C40C66FF867C}">
                  <a14:compatExt spid="_x0000_s218330"/>
                </a:ext>
                <a:ext uri="{FF2B5EF4-FFF2-40B4-BE49-F238E27FC236}">
                  <a16:creationId xmlns:a16="http://schemas.microsoft.com/office/drawing/2014/main" id="{00000000-0008-0000-0300-0000DA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31" name="Check Box 219" hidden="1">
              <a:extLst>
                <a:ext uri="{63B3BB69-23CF-44E3-9099-C40C66FF867C}">
                  <a14:compatExt spid="_x0000_s218331"/>
                </a:ext>
                <a:ext uri="{FF2B5EF4-FFF2-40B4-BE49-F238E27FC236}">
                  <a16:creationId xmlns:a16="http://schemas.microsoft.com/office/drawing/2014/main" id="{00000000-0008-0000-0300-0000DB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32" name="Check Box 220" hidden="1">
              <a:extLst>
                <a:ext uri="{63B3BB69-23CF-44E3-9099-C40C66FF867C}">
                  <a14:compatExt spid="_x0000_s218332"/>
                </a:ext>
                <a:ext uri="{FF2B5EF4-FFF2-40B4-BE49-F238E27FC236}">
                  <a16:creationId xmlns:a16="http://schemas.microsoft.com/office/drawing/2014/main" id="{00000000-0008-0000-0300-0000DC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38100</xdr:rowOff>
        </xdr:to>
        <xdr:sp macro="" textlink="">
          <xdr:nvSpPr>
            <xdr:cNvPr id="218333" name="Check Box 221" hidden="1">
              <a:extLst>
                <a:ext uri="{63B3BB69-23CF-44E3-9099-C40C66FF867C}">
                  <a14:compatExt spid="_x0000_s218333"/>
                </a:ext>
                <a:ext uri="{FF2B5EF4-FFF2-40B4-BE49-F238E27FC236}">
                  <a16:creationId xmlns:a16="http://schemas.microsoft.com/office/drawing/2014/main" id="{00000000-0008-0000-0300-0000DD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34" name="Check Box 222" hidden="1">
              <a:extLst>
                <a:ext uri="{63B3BB69-23CF-44E3-9099-C40C66FF867C}">
                  <a14:compatExt spid="_x0000_s218334"/>
                </a:ext>
                <a:ext uri="{FF2B5EF4-FFF2-40B4-BE49-F238E27FC236}">
                  <a16:creationId xmlns:a16="http://schemas.microsoft.com/office/drawing/2014/main" id="{00000000-0008-0000-0300-0000DE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35" name="Check Box 223" hidden="1">
              <a:extLst>
                <a:ext uri="{63B3BB69-23CF-44E3-9099-C40C66FF867C}">
                  <a14:compatExt spid="_x0000_s218335"/>
                </a:ext>
                <a:ext uri="{FF2B5EF4-FFF2-40B4-BE49-F238E27FC236}">
                  <a16:creationId xmlns:a16="http://schemas.microsoft.com/office/drawing/2014/main" id="{00000000-0008-0000-0300-0000DF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38100</xdr:rowOff>
        </xdr:to>
        <xdr:sp macro="" textlink="">
          <xdr:nvSpPr>
            <xdr:cNvPr id="218336" name="Check Box 224" hidden="1">
              <a:extLst>
                <a:ext uri="{63B3BB69-23CF-44E3-9099-C40C66FF867C}">
                  <a14:compatExt spid="_x0000_s218336"/>
                </a:ext>
                <a:ext uri="{FF2B5EF4-FFF2-40B4-BE49-F238E27FC236}">
                  <a16:creationId xmlns:a16="http://schemas.microsoft.com/office/drawing/2014/main" id="{00000000-0008-0000-0300-0000E0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38100</xdr:rowOff>
        </xdr:to>
        <xdr:sp macro="" textlink="">
          <xdr:nvSpPr>
            <xdr:cNvPr id="218337" name="Check Box 225" hidden="1">
              <a:extLst>
                <a:ext uri="{63B3BB69-23CF-44E3-9099-C40C66FF867C}">
                  <a14:compatExt spid="_x0000_s218337"/>
                </a:ext>
                <a:ext uri="{FF2B5EF4-FFF2-40B4-BE49-F238E27FC236}">
                  <a16:creationId xmlns:a16="http://schemas.microsoft.com/office/drawing/2014/main" id="{00000000-0008-0000-0300-0000E1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38100</xdr:rowOff>
        </xdr:to>
        <xdr:sp macro="" textlink="">
          <xdr:nvSpPr>
            <xdr:cNvPr id="218338" name="Check Box 226" hidden="1">
              <a:extLst>
                <a:ext uri="{63B3BB69-23CF-44E3-9099-C40C66FF867C}">
                  <a14:compatExt spid="_x0000_s218338"/>
                </a:ext>
                <a:ext uri="{FF2B5EF4-FFF2-40B4-BE49-F238E27FC236}">
                  <a16:creationId xmlns:a16="http://schemas.microsoft.com/office/drawing/2014/main" id="{00000000-0008-0000-0300-0000E2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219075</xdr:colOff>
          <xdr:row>36</xdr:row>
          <xdr:rowOff>38100</xdr:rowOff>
        </xdr:to>
        <xdr:sp macro="" textlink="">
          <xdr:nvSpPr>
            <xdr:cNvPr id="218339" name="Check Box 227" hidden="1">
              <a:extLst>
                <a:ext uri="{63B3BB69-23CF-44E3-9099-C40C66FF867C}">
                  <a14:compatExt spid="_x0000_s218339"/>
                </a:ext>
                <a:ext uri="{FF2B5EF4-FFF2-40B4-BE49-F238E27FC236}">
                  <a16:creationId xmlns:a16="http://schemas.microsoft.com/office/drawing/2014/main" id="{00000000-0008-0000-0300-0000E3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2</xdr:col>
          <xdr:colOff>19050</xdr:colOff>
          <xdr:row>38</xdr:row>
          <xdr:rowOff>38100</xdr:rowOff>
        </xdr:to>
        <xdr:sp macro="" textlink="">
          <xdr:nvSpPr>
            <xdr:cNvPr id="218340" name="Check Box 228" hidden="1">
              <a:extLst>
                <a:ext uri="{63B3BB69-23CF-44E3-9099-C40C66FF867C}">
                  <a14:compatExt spid="_x0000_s218340"/>
                </a:ext>
                <a:ext uri="{FF2B5EF4-FFF2-40B4-BE49-F238E27FC236}">
                  <a16:creationId xmlns:a16="http://schemas.microsoft.com/office/drawing/2014/main" id="{00000000-0008-0000-0300-0000E4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2</xdr:col>
          <xdr:colOff>19050</xdr:colOff>
          <xdr:row>38</xdr:row>
          <xdr:rowOff>38100</xdr:rowOff>
        </xdr:to>
        <xdr:sp macro="" textlink="">
          <xdr:nvSpPr>
            <xdr:cNvPr id="218341" name="Check Box 229" hidden="1">
              <a:extLst>
                <a:ext uri="{63B3BB69-23CF-44E3-9099-C40C66FF867C}">
                  <a14:compatExt spid="_x0000_s218341"/>
                </a:ext>
                <a:ext uri="{FF2B5EF4-FFF2-40B4-BE49-F238E27FC236}">
                  <a16:creationId xmlns:a16="http://schemas.microsoft.com/office/drawing/2014/main" id="{00000000-0008-0000-0300-0000E5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2</xdr:col>
          <xdr:colOff>19050</xdr:colOff>
          <xdr:row>38</xdr:row>
          <xdr:rowOff>38100</xdr:rowOff>
        </xdr:to>
        <xdr:sp macro="" textlink="">
          <xdr:nvSpPr>
            <xdr:cNvPr id="218342" name="Check Box 230" hidden="1">
              <a:extLst>
                <a:ext uri="{63B3BB69-23CF-44E3-9099-C40C66FF867C}">
                  <a14:compatExt spid="_x0000_s218342"/>
                </a:ext>
                <a:ext uri="{FF2B5EF4-FFF2-40B4-BE49-F238E27FC236}">
                  <a16:creationId xmlns:a16="http://schemas.microsoft.com/office/drawing/2014/main" id="{00000000-0008-0000-0300-0000E6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2</xdr:col>
          <xdr:colOff>19050</xdr:colOff>
          <xdr:row>38</xdr:row>
          <xdr:rowOff>38100</xdr:rowOff>
        </xdr:to>
        <xdr:sp macro="" textlink="">
          <xdr:nvSpPr>
            <xdr:cNvPr id="218343" name="Check Box 231" hidden="1">
              <a:extLst>
                <a:ext uri="{63B3BB69-23CF-44E3-9099-C40C66FF867C}">
                  <a14:compatExt spid="_x0000_s218343"/>
                </a:ext>
                <a:ext uri="{FF2B5EF4-FFF2-40B4-BE49-F238E27FC236}">
                  <a16:creationId xmlns:a16="http://schemas.microsoft.com/office/drawing/2014/main" id="{00000000-0008-0000-0300-0000E7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1</xdr:col>
          <xdr:colOff>219075</xdr:colOff>
          <xdr:row>38</xdr:row>
          <xdr:rowOff>38100</xdr:rowOff>
        </xdr:to>
        <xdr:sp macro="" textlink="">
          <xdr:nvSpPr>
            <xdr:cNvPr id="218344" name="Check Box 232" hidden="1">
              <a:extLst>
                <a:ext uri="{63B3BB69-23CF-44E3-9099-C40C66FF867C}">
                  <a14:compatExt spid="_x0000_s218344"/>
                </a:ext>
                <a:ext uri="{FF2B5EF4-FFF2-40B4-BE49-F238E27FC236}">
                  <a16:creationId xmlns:a16="http://schemas.microsoft.com/office/drawing/2014/main" id="{00000000-0008-0000-0300-0000E8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2</xdr:col>
          <xdr:colOff>19050</xdr:colOff>
          <xdr:row>38</xdr:row>
          <xdr:rowOff>38100</xdr:rowOff>
        </xdr:to>
        <xdr:sp macro="" textlink="">
          <xdr:nvSpPr>
            <xdr:cNvPr id="218345" name="Check Box 233" hidden="1">
              <a:extLst>
                <a:ext uri="{63B3BB69-23CF-44E3-9099-C40C66FF867C}">
                  <a14:compatExt spid="_x0000_s218345"/>
                </a:ext>
                <a:ext uri="{FF2B5EF4-FFF2-40B4-BE49-F238E27FC236}">
                  <a16:creationId xmlns:a16="http://schemas.microsoft.com/office/drawing/2014/main" id="{00000000-0008-0000-0300-0000E9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2</xdr:col>
          <xdr:colOff>19050</xdr:colOff>
          <xdr:row>38</xdr:row>
          <xdr:rowOff>38100</xdr:rowOff>
        </xdr:to>
        <xdr:sp macro="" textlink="">
          <xdr:nvSpPr>
            <xdr:cNvPr id="218346" name="Check Box 234" hidden="1">
              <a:extLst>
                <a:ext uri="{63B3BB69-23CF-44E3-9099-C40C66FF867C}">
                  <a14:compatExt spid="_x0000_s218346"/>
                </a:ext>
                <a:ext uri="{FF2B5EF4-FFF2-40B4-BE49-F238E27FC236}">
                  <a16:creationId xmlns:a16="http://schemas.microsoft.com/office/drawing/2014/main" id="{00000000-0008-0000-0300-0000EA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2</xdr:col>
          <xdr:colOff>19050</xdr:colOff>
          <xdr:row>38</xdr:row>
          <xdr:rowOff>38100</xdr:rowOff>
        </xdr:to>
        <xdr:sp macro="" textlink="">
          <xdr:nvSpPr>
            <xdr:cNvPr id="218347" name="Check Box 235" hidden="1">
              <a:extLst>
                <a:ext uri="{63B3BB69-23CF-44E3-9099-C40C66FF867C}">
                  <a14:compatExt spid="_x0000_s218347"/>
                </a:ext>
                <a:ext uri="{FF2B5EF4-FFF2-40B4-BE49-F238E27FC236}">
                  <a16:creationId xmlns:a16="http://schemas.microsoft.com/office/drawing/2014/main" id="{00000000-0008-0000-0300-0000EB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1</xdr:col>
          <xdr:colOff>219075</xdr:colOff>
          <xdr:row>38</xdr:row>
          <xdr:rowOff>38100</xdr:rowOff>
        </xdr:to>
        <xdr:sp macro="" textlink="">
          <xdr:nvSpPr>
            <xdr:cNvPr id="218348" name="Check Box 236" hidden="1">
              <a:extLst>
                <a:ext uri="{63B3BB69-23CF-44E3-9099-C40C66FF867C}">
                  <a14:compatExt spid="_x0000_s218348"/>
                </a:ext>
                <a:ext uri="{FF2B5EF4-FFF2-40B4-BE49-F238E27FC236}">
                  <a16:creationId xmlns:a16="http://schemas.microsoft.com/office/drawing/2014/main" id="{00000000-0008-0000-0300-0000EC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2</xdr:col>
          <xdr:colOff>19050</xdr:colOff>
          <xdr:row>38</xdr:row>
          <xdr:rowOff>38100</xdr:rowOff>
        </xdr:to>
        <xdr:sp macro="" textlink="">
          <xdr:nvSpPr>
            <xdr:cNvPr id="218349" name="Check Box 237" hidden="1">
              <a:extLst>
                <a:ext uri="{63B3BB69-23CF-44E3-9099-C40C66FF867C}">
                  <a14:compatExt spid="_x0000_s218349"/>
                </a:ext>
                <a:ext uri="{FF2B5EF4-FFF2-40B4-BE49-F238E27FC236}">
                  <a16:creationId xmlns:a16="http://schemas.microsoft.com/office/drawing/2014/main" id="{00000000-0008-0000-0300-0000ED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2</xdr:col>
          <xdr:colOff>19050</xdr:colOff>
          <xdr:row>38</xdr:row>
          <xdr:rowOff>38100</xdr:rowOff>
        </xdr:to>
        <xdr:sp macro="" textlink="">
          <xdr:nvSpPr>
            <xdr:cNvPr id="218350" name="Check Box 238" hidden="1">
              <a:extLst>
                <a:ext uri="{63B3BB69-23CF-44E3-9099-C40C66FF867C}">
                  <a14:compatExt spid="_x0000_s218350"/>
                </a:ext>
                <a:ext uri="{FF2B5EF4-FFF2-40B4-BE49-F238E27FC236}">
                  <a16:creationId xmlns:a16="http://schemas.microsoft.com/office/drawing/2014/main" id="{00000000-0008-0000-0300-0000EE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1</xdr:col>
          <xdr:colOff>219075</xdr:colOff>
          <xdr:row>38</xdr:row>
          <xdr:rowOff>38100</xdr:rowOff>
        </xdr:to>
        <xdr:sp macro="" textlink="">
          <xdr:nvSpPr>
            <xdr:cNvPr id="218351" name="Check Box 239" hidden="1">
              <a:extLst>
                <a:ext uri="{63B3BB69-23CF-44E3-9099-C40C66FF867C}">
                  <a14:compatExt spid="_x0000_s218351"/>
                </a:ext>
                <a:ext uri="{FF2B5EF4-FFF2-40B4-BE49-F238E27FC236}">
                  <a16:creationId xmlns:a16="http://schemas.microsoft.com/office/drawing/2014/main" id="{00000000-0008-0000-0300-0000EF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2</xdr:col>
          <xdr:colOff>19050</xdr:colOff>
          <xdr:row>38</xdr:row>
          <xdr:rowOff>38100</xdr:rowOff>
        </xdr:to>
        <xdr:sp macro="" textlink="">
          <xdr:nvSpPr>
            <xdr:cNvPr id="218352" name="Check Box 240" hidden="1">
              <a:extLst>
                <a:ext uri="{63B3BB69-23CF-44E3-9099-C40C66FF867C}">
                  <a14:compatExt spid="_x0000_s218352"/>
                </a:ext>
                <a:ext uri="{FF2B5EF4-FFF2-40B4-BE49-F238E27FC236}">
                  <a16:creationId xmlns:a16="http://schemas.microsoft.com/office/drawing/2014/main" id="{00000000-0008-0000-0300-0000F0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1</xdr:col>
          <xdr:colOff>219075</xdr:colOff>
          <xdr:row>38</xdr:row>
          <xdr:rowOff>38100</xdr:rowOff>
        </xdr:to>
        <xdr:sp macro="" textlink="">
          <xdr:nvSpPr>
            <xdr:cNvPr id="218353" name="Check Box 241" hidden="1">
              <a:extLst>
                <a:ext uri="{63B3BB69-23CF-44E3-9099-C40C66FF867C}">
                  <a14:compatExt spid="_x0000_s218353"/>
                </a:ext>
                <a:ext uri="{FF2B5EF4-FFF2-40B4-BE49-F238E27FC236}">
                  <a16:creationId xmlns:a16="http://schemas.microsoft.com/office/drawing/2014/main" id="{00000000-0008-0000-0300-0000F1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209550</xdr:rowOff>
        </xdr:from>
        <xdr:to>
          <xdr:col>1</xdr:col>
          <xdr:colOff>219075</xdr:colOff>
          <xdr:row>38</xdr:row>
          <xdr:rowOff>38100</xdr:rowOff>
        </xdr:to>
        <xdr:sp macro="" textlink="">
          <xdr:nvSpPr>
            <xdr:cNvPr id="218354" name="Check Box 242" hidden="1">
              <a:extLst>
                <a:ext uri="{63B3BB69-23CF-44E3-9099-C40C66FF867C}">
                  <a14:compatExt spid="_x0000_s218354"/>
                </a:ext>
                <a:ext uri="{FF2B5EF4-FFF2-40B4-BE49-F238E27FC236}">
                  <a16:creationId xmlns:a16="http://schemas.microsoft.com/office/drawing/2014/main" id="{00000000-0008-0000-0300-0000F254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2</xdr:col>
          <xdr:colOff>19050</xdr:colOff>
          <xdr:row>40</xdr:row>
          <xdr:rowOff>38100</xdr:rowOff>
        </xdr:to>
        <xdr:sp macro="" textlink="">
          <xdr:nvSpPr>
            <xdr:cNvPr id="218355" name="Check Box 243" hidden="1">
              <a:extLst>
                <a:ext uri="{63B3BB69-23CF-44E3-9099-C40C66FF867C}">
                  <a14:compatExt spid="_x0000_s218355"/>
                </a:ext>
                <a:ext uri="{FF2B5EF4-FFF2-40B4-BE49-F238E27FC236}">
                  <a16:creationId xmlns:a16="http://schemas.microsoft.com/office/drawing/2014/main" id="{00000000-0008-0000-0300-0000F3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2</xdr:col>
          <xdr:colOff>19050</xdr:colOff>
          <xdr:row>40</xdr:row>
          <xdr:rowOff>38100</xdr:rowOff>
        </xdr:to>
        <xdr:sp macro="" textlink="">
          <xdr:nvSpPr>
            <xdr:cNvPr id="218356" name="Check Box 244" hidden="1">
              <a:extLst>
                <a:ext uri="{63B3BB69-23CF-44E3-9099-C40C66FF867C}">
                  <a14:compatExt spid="_x0000_s218356"/>
                </a:ext>
                <a:ext uri="{FF2B5EF4-FFF2-40B4-BE49-F238E27FC236}">
                  <a16:creationId xmlns:a16="http://schemas.microsoft.com/office/drawing/2014/main" id="{00000000-0008-0000-0300-0000F4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2</xdr:col>
          <xdr:colOff>19050</xdr:colOff>
          <xdr:row>40</xdr:row>
          <xdr:rowOff>38100</xdr:rowOff>
        </xdr:to>
        <xdr:sp macro="" textlink="">
          <xdr:nvSpPr>
            <xdr:cNvPr id="218357" name="Check Box 245" hidden="1">
              <a:extLst>
                <a:ext uri="{63B3BB69-23CF-44E3-9099-C40C66FF867C}">
                  <a14:compatExt spid="_x0000_s218357"/>
                </a:ext>
                <a:ext uri="{FF2B5EF4-FFF2-40B4-BE49-F238E27FC236}">
                  <a16:creationId xmlns:a16="http://schemas.microsoft.com/office/drawing/2014/main" id="{00000000-0008-0000-0300-0000F5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2</xdr:col>
          <xdr:colOff>19050</xdr:colOff>
          <xdr:row>40</xdr:row>
          <xdr:rowOff>38100</xdr:rowOff>
        </xdr:to>
        <xdr:sp macro="" textlink="">
          <xdr:nvSpPr>
            <xdr:cNvPr id="218358" name="Check Box 246" hidden="1">
              <a:extLst>
                <a:ext uri="{63B3BB69-23CF-44E3-9099-C40C66FF867C}">
                  <a14:compatExt spid="_x0000_s218358"/>
                </a:ext>
                <a:ext uri="{FF2B5EF4-FFF2-40B4-BE49-F238E27FC236}">
                  <a16:creationId xmlns:a16="http://schemas.microsoft.com/office/drawing/2014/main" id="{00000000-0008-0000-0300-0000F6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1</xdr:col>
          <xdr:colOff>219075</xdr:colOff>
          <xdr:row>40</xdr:row>
          <xdr:rowOff>38100</xdr:rowOff>
        </xdr:to>
        <xdr:sp macro="" textlink="">
          <xdr:nvSpPr>
            <xdr:cNvPr id="218359" name="Check Box 247" hidden="1">
              <a:extLst>
                <a:ext uri="{63B3BB69-23CF-44E3-9099-C40C66FF867C}">
                  <a14:compatExt spid="_x0000_s218359"/>
                </a:ext>
                <a:ext uri="{FF2B5EF4-FFF2-40B4-BE49-F238E27FC236}">
                  <a16:creationId xmlns:a16="http://schemas.microsoft.com/office/drawing/2014/main" id="{00000000-0008-0000-0300-0000F7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2</xdr:col>
          <xdr:colOff>19050</xdr:colOff>
          <xdr:row>40</xdr:row>
          <xdr:rowOff>38100</xdr:rowOff>
        </xdr:to>
        <xdr:sp macro="" textlink="">
          <xdr:nvSpPr>
            <xdr:cNvPr id="218360" name="Check Box 248" hidden="1">
              <a:extLst>
                <a:ext uri="{63B3BB69-23CF-44E3-9099-C40C66FF867C}">
                  <a14:compatExt spid="_x0000_s218360"/>
                </a:ext>
                <a:ext uri="{FF2B5EF4-FFF2-40B4-BE49-F238E27FC236}">
                  <a16:creationId xmlns:a16="http://schemas.microsoft.com/office/drawing/2014/main" id="{00000000-0008-0000-0300-0000F8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2</xdr:col>
          <xdr:colOff>19050</xdr:colOff>
          <xdr:row>40</xdr:row>
          <xdr:rowOff>38100</xdr:rowOff>
        </xdr:to>
        <xdr:sp macro="" textlink="">
          <xdr:nvSpPr>
            <xdr:cNvPr id="218361" name="Check Box 249" hidden="1">
              <a:extLst>
                <a:ext uri="{63B3BB69-23CF-44E3-9099-C40C66FF867C}">
                  <a14:compatExt spid="_x0000_s218361"/>
                </a:ext>
                <a:ext uri="{FF2B5EF4-FFF2-40B4-BE49-F238E27FC236}">
                  <a16:creationId xmlns:a16="http://schemas.microsoft.com/office/drawing/2014/main" id="{00000000-0008-0000-0300-0000F9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2</xdr:col>
          <xdr:colOff>19050</xdr:colOff>
          <xdr:row>40</xdr:row>
          <xdr:rowOff>38100</xdr:rowOff>
        </xdr:to>
        <xdr:sp macro="" textlink="">
          <xdr:nvSpPr>
            <xdr:cNvPr id="218362" name="Check Box 250" hidden="1">
              <a:extLst>
                <a:ext uri="{63B3BB69-23CF-44E3-9099-C40C66FF867C}">
                  <a14:compatExt spid="_x0000_s218362"/>
                </a:ext>
                <a:ext uri="{FF2B5EF4-FFF2-40B4-BE49-F238E27FC236}">
                  <a16:creationId xmlns:a16="http://schemas.microsoft.com/office/drawing/2014/main" id="{00000000-0008-0000-0300-0000FA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1</xdr:col>
          <xdr:colOff>219075</xdr:colOff>
          <xdr:row>40</xdr:row>
          <xdr:rowOff>38100</xdr:rowOff>
        </xdr:to>
        <xdr:sp macro="" textlink="">
          <xdr:nvSpPr>
            <xdr:cNvPr id="218363" name="Check Box 251" hidden="1">
              <a:extLst>
                <a:ext uri="{63B3BB69-23CF-44E3-9099-C40C66FF867C}">
                  <a14:compatExt spid="_x0000_s218363"/>
                </a:ext>
                <a:ext uri="{FF2B5EF4-FFF2-40B4-BE49-F238E27FC236}">
                  <a16:creationId xmlns:a16="http://schemas.microsoft.com/office/drawing/2014/main" id="{00000000-0008-0000-0300-0000FB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2</xdr:col>
          <xdr:colOff>19050</xdr:colOff>
          <xdr:row>40</xdr:row>
          <xdr:rowOff>38100</xdr:rowOff>
        </xdr:to>
        <xdr:sp macro="" textlink="">
          <xdr:nvSpPr>
            <xdr:cNvPr id="218364" name="Check Box 252" hidden="1">
              <a:extLst>
                <a:ext uri="{63B3BB69-23CF-44E3-9099-C40C66FF867C}">
                  <a14:compatExt spid="_x0000_s218364"/>
                </a:ext>
                <a:ext uri="{FF2B5EF4-FFF2-40B4-BE49-F238E27FC236}">
                  <a16:creationId xmlns:a16="http://schemas.microsoft.com/office/drawing/2014/main" id="{00000000-0008-0000-0300-0000FC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2</xdr:col>
          <xdr:colOff>19050</xdr:colOff>
          <xdr:row>40</xdr:row>
          <xdr:rowOff>38100</xdr:rowOff>
        </xdr:to>
        <xdr:sp macro="" textlink="">
          <xdr:nvSpPr>
            <xdr:cNvPr id="218365" name="Check Box 253" hidden="1">
              <a:extLst>
                <a:ext uri="{63B3BB69-23CF-44E3-9099-C40C66FF867C}">
                  <a14:compatExt spid="_x0000_s218365"/>
                </a:ext>
                <a:ext uri="{FF2B5EF4-FFF2-40B4-BE49-F238E27FC236}">
                  <a16:creationId xmlns:a16="http://schemas.microsoft.com/office/drawing/2014/main" id="{00000000-0008-0000-0300-0000FD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1</xdr:col>
          <xdr:colOff>219075</xdr:colOff>
          <xdr:row>40</xdr:row>
          <xdr:rowOff>38100</xdr:rowOff>
        </xdr:to>
        <xdr:sp macro="" textlink="">
          <xdr:nvSpPr>
            <xdr:cNvPr id="218366" name="Check Box 254" hidden="1">
              <a:extLst>
                <a:ext uri="{63B3BB69-23CF-44E3-9099-C40C66FF867C}">
                  <a14:compatExt spid="_x0000_s218366"/>
                </a:ext>
                <a:ext uri="{FF2B5EF4-FFF2-40B4-BE49-F238E27FC236}">
                  <a16:creationId xmlns:a16="http://schemas.microsoft.com/office/drawing/2014/main" id="{00000000-0008-0000-0300-0000FE54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2</xdr:col>
          <xdr:colOff>19050</xdr:colOff>
          <xdr:row>40</xdr:row>
          <xdr:rowOff>38100</xdr:rowOff>
        </xdr:to>
        <xdr:sp macro="" textlink="">
          <xdr:nvSpPr>
            <xdr:cNvPr id="218367" name="Check Box 255" hidden="1">
              <a:extLst>
                <a:ext uri="{63B3BB69-23CF-44E3-9099-C40C66FF867C}">
                  <a14:compatExt spid="_x0000_s218367"/>
                </a:ext>
                <a:ext uri="{FF2B5EF4-FFF2-40B4-BE49-F238E27FC236}">
                  <a16:creationId xmlns:a16="http://schemas.microsoft.com/office/drawing/2014/main" id="{00000000-0008-0000-0300-0000FF5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1</xdr:col>
          <xdr:colOff>219075</xdr:colOff>
          <xdr:row>40</xdr:row>
          <xdr:rowOff>38100</xdr:rowOff>
        </xdr:to>
        <xdr:sp macro="" textlink="">
          <xdr:nvSpPr>
            <xdr:cNvPr id="218368" name="Check Box 256" hidden="1">
              <a:extLst>
                <a:ext uri="{63B3BB69-23CF-44E3-9099-C40C66FF867C}">
                  <a14:compatExt spid="_x0000_s218368"/>
                </a:ext>
                <a:ext uri="{FF2B5EF4-FFF2-40B4-BE49-F238E27FC236}">
                  <a16:creationId xmlns:a16="http://schemas.microsoft.com/office/drawing/2014/main" id="{00000000-0008-0000-0300-0000005503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209550</xdr:rowOff>
        </xdr:from>
        <xdr:to>
          <xdr:col>1</xdr:col>
          <xdr:colOff>219075</xdr:colOff>
          <xdr:row>40</xdr:row>
          <xdr:rowOff>38100</xdr:rowOff>
        </xdr:to>
        <xdr:sp macro="" textlink="">
          <xdr:nvSpPr>
            <xdr:cNvPr id="218369" name="Check Box 257" hidden="1">
              <a:extLst>
                <a:ext uri="{63B3BB69-23CF-44E3-9099-C40C66FF867C}">
                  <a14:compatExt spid="_x0000_s218369"/>
                </a:ext>
                <a:ext uri="{FF2B5EF4-FFF2-40B4-BE49-F238E27FC236}">
                  <a16:creationId xmlns:a16="http://schemas.microsoft.com/office/drawing/2014/main" id="{00000000-0008-0000-0300-00000155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219075</xdr:colOff>
          <xdr:row>26</xdr:row>
          <xdr:rowOff>38100</xdr:rowOff>
        </xdr:to>
        <xdr:sp macro="" textlink="">
          <xdr:nvSpPr>
            <xdr:cNvPr id="218384" name="Check Box 272" hidden="1">
              <a:extLst>
                <a:ext uri="{63B3BB69-23CF-44E3-9099-C40C66FF867C}">
                  <a14:compatExt spid="_x0000_s218384"/>
                </a:ext>
                <a:ext uri="{FF2B5EF4-FFF2-40B4-BE49-F238E27FC236}">
                  <a16:creationId xmlns:a16="http://schemas.microsoft.com/office/drawing/2014/main" id="{00000000-0008-0000-0300-00001055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219075</xdr:colOff>
          <xdr:row>31</xdr:row>
          <xdr:rowOff>38100</xdr:rowOff>
        </xdr:to>
        <xdr:sp macro="" textlink="">
          <xdr:nvSpPr>
            <xdr:cNvPr id="218386" name="Check Box 274" hidden="1">
              <a:extLst>
                <a:ext uri="{63B3BB69-23CF-44E3-9099-C40C66FF867C}">
                  <a14:compatExt spid="_x0000_s218386"/>
                </a:ext>
                <a:ext uri="{FF2B5EF4-FFF2-40B4-BE49-F238E27FC236}">
                  <a16:creationId xmlns:a16="http://schemas.microsoft.com/office/drawing/2014/main" id="{00000000-0008-0000-0300-000012550300}"/>
                </a:ext>
              </a:extLst>
            </xdr:cNvPr>
            <xdr:cNvSpPr/>
          </xdr:nvSpPr>
          <xdr:spPr bwMode="auto">
            <a:xfrm>
              <a:off x="0" y="0"/>
              <a:ext cx="0" cy="0"/>
            </a:xfrm>
            <a:prstGeom prst="rect">
              <a:avLst/>
            </a:prstGeom>
            <a:solidFill>
              <a:srgbClr val="99CCFF" mc:Ignorable="a14" a14:legacySpreadsheetColorIndex="44"/>
            </a:solidFill>
            <a:ln>
              <a:noFill/>
            </a:ln>
            <a:extLs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0</xdr:colOff>
      <xdr:row>1</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4" name="Line 3">
          <a:extLst>
            <a:ext uri="{FF2B5EF4-FFF2-40B4-BE49-F238E27FC236}">
              <a16:creationId xmlns:a16="http://schemas.microsoft.com/office/drawing/2014/main" id="{00000000-0008-0000-0400-000004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5" name="Line 4">
          <a:extLst>
            <a:ext uri="{FF2B5EF4-FFF2-40B4-BE49-F238E27FC236}">
              <a16:creationId xmlns:a16="http://schemas.microsoft.com/office/drawing/2014/main" id="{00000000-0008-0000-0400-000005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6" name="Line 5">
          <a:extLst>
            <a:ext uri="{FF2B5EF4-FFF2-40B4-BE49-F238E27FC236}">
              <a16:creationId xmlns:a16="http://schemas.microsoft.com/office/drawing/2014/main" id="{00000000-0008-0000-0400-000006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7" name="Line 6">
          <a:extLst>
            <a:ext uri="{FF2B5EF4-FFF2-40B4-BE49-F238E27FC236}">
              <a16:creationId xmlns:a16="http://schemas.microsoft.com/office/drawing/2014/main" id="{00000000-0008-0000-0400-000007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8" name="Line 7">
          <a:extLst>
            <a:ext uri="{FF2B5EF4-FFF2-40B4-BE49-F238E27FC236}">
              <a16:creationId xmlns:a16="http://schemas.microsoft.com/office/drawing/2014/main" id="{00000000-0008-0000-0400-000008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9" name="Line 8">
          <a:extLst>
            <a:ext uri="{FF2B5EF4-FFF2-40B4-BE49-F238E27FC236}">
              <a16:creationId xmlns:a16="http://schemas.microsoft.com/office/drawing/2014/main" id="{00000000-0008-0000-0400-000009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0" name="Line 31">
          <a:extLst>
            <a:ext uri="{FF2B5EF4-FFF2-40B4-BE49-F238E27FC236}">
              <a16:creationId xmlns:a16="http://schemas.microsoft.com/office/drawing/2014/main" id="{00000000-0008-0000-0400-00000A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1" name="Line 32">
          <a:extLst>
            <a:ext uri="{FF2B5EF4-FFF2-40B4-BE49-F238E27FC236}">
              <a16:creationId xmlns:a16="http://schemas.microsoft.com/office/drawing/2014/main" id="{00000000-0008-0000-0400-00000B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2" name="Line 33">
          <a:extLst>
            <a:ext uri="{FF2B5EF4-FFF2-40B4-BE49-F238E27FC236}">
              <a16:creationId xmlns:a16="http://schemas.microsoft.com/office/drawing/2014/main" id="{00000000-0008-0000-0400-00000C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3" name="Line 34">
          <a:extLst>
            <a:ext uri="{FF2B5EF4-FFF2-40B4-BE49-F238E27FC236}">
              <a16:creationId xmlns:a16="http://schemas.microsoft.com/office/drawing/2014/main" id="{00000000-0008-0000-0400-00000D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4" name="Line 35">
          <a:extLst>
            <a:ext uri="{FF2B5EF4-FFF2-40B4-BE49-F238E27FC236}">
              <a16:creationId xmlns:a16="http://schemas.microsoft.com/office/drawing/2014/main" id="{00000000-0008-0000-0400-00000E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5" name="Line 36">
          <a:extLst>
            <a:ext uri="{FF2B5EF4-FFF2-40B4-BE49-F238E27FC236}">
              <a16:creationId xmlns:a16="http://schemas.microsoft.com/office/drawing/2014/main" id="{00000000-0008-0000-0400-00000F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6" name="Line 37">
          <a:extLst>
            <a:ext uri="{FF2B5EF4-FFF2-40B4-BE49-F238E27FC236}">
              <a16:creationId xmlns:a16="http://schemas.microsoft.com/office/drawing/2014/main" id="{00000000-0008-0000-0400-000010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7" name="Line 38">
          <a:extLst>
            <a:ext uri="{FF2B5EF4-FFF2-40B4-BE49-F238E27FC236}">
              <a16:creationId xmlns:a16="http://schemas.microsoft.com/office/drawing/2014/main" id="{00000000-0008-0000-0400-000011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8" name="Line 62">
          <a:extLst>
            <a:ext uri="{FF2B5EF4-FFF2-40B4-BE49-F238E27FC236}">
              <a16:creationId xmlns:a16="http://schemas.microsoft.com/office/drawing/2014/main" id="{00000000-0008-0000-0400-000012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9" name="Line 63">
          <a:extLst>
            <a:ext uri="{FF2B5EF4-FFF2-40B4-BE49-F238E27FC236}">
              <a16:creationId xmlns:a16="http://schemas.microsoft.com/office/drawing/2014/main" id="{00000000-0008-0000-0400-000013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20" name="Line 64">
          <a:extLst>
            <a:ext uri="{FF2B5EF4-FFF2-40B4-BE49-F238E27FC236}">
              <a16:creationId xmlns:a16="http://schemas.microsoft.com/office/drawing/2014/main" id="{00000000-0008-0000-0400-000014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21" name="Line 65">
          <a:extLst>
            <a:ext uri="{FF2B5EF4-FFF2-40B4-BE49-F238E27FC236}">
              <a16:creationId xmlns:a16="http://schemas.microsoft.com/office/drawing/2014/main" id="{00000000-0008-0000-0400-000015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22" name="Line 66">
          <a:extLst>
            <a:ext uri="{FF2B5EF4-FFF2-40B4-BE49-F238E27FC236}">
              <a16:creationId xmlns:a16="http://schemas.microsoft.com/office/drawing/2014/main" id="{00000000-0008-0000-0400-000016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23" name="Line 67">
          <a:extLst>
            <a:ext uri="{FF2B5EF4-FFF2-40B4-BE49-F238E27FC236}">
              <a16:creationId xmlns:a16="http://schemas.microsoft.com/office/drawing/2014/main" id="{00000000-0008-0000-0400-000017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24" name="Line 68">
          <a:extLst>
            <a:ext uri="{FF2B5EF4-FFF2-40B4-BE49-F238E27FC236}">
              <a16:creationId xmlns:a16="http://schemas.microsoft.com/office/drawing/2014/main" id="{00000000-0008-0000-0400-000018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25" name="Line 69">
          <a:extLst>
            <a:ext uri="{FF2B5EF4-FFF2-40B4-BE49-F238E27FC236}">
              <a16:creationId xmlns:a16="http://schemas.microsoft.com/office/drawing/2014/main" id="{00000000-0008-0000-0400-000019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26" name="Line 80">
          <a:extLst>
            <a:ext uri="{FF2B5EF4-FFF2-40B4-BE49-F238E27FC236}">
              <a16:creationId xmlns:a16="http://schemas.microsoft.com/office/drawing/2014/main" id="{00000000-0008-0000-0400-00001A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27" name="Line 81">
          <a:extLst>
            <a:ext uri="{FF2B5EF4-FFF2-40B4-BE49-F238E27FC236}">
              <a16:creationId xmlns:a16="http://schemas.microsoft.com/office/drawing/2014/main" id="{00000000-0008-0000-0400-00001B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28" name="Line 82">
          <a:extLst>
            <a:ext uri="{FF2B5EF4-FFF2-40B4-BE49-F238E27FC236}">
              <a16:creationId xmlns:a16="http://schemas.microsoft.com/office/drawing/2014/main" id="{00000000-0008-0000-0400-00001C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29" name="Line 83">
          <a:extLst>
            <a:ext uri="{FF2B5EF4-FFF2-40B4-BE49-F238E27FC236}">
              <a16:creationId xmlns:a16="http://schemas.microsoft.com/office/drawing/2014/main" id="{00000000-0008-0000-0400-00001D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30" name="Line 84">
          <a:extLst>
            <a:ext uri="{FF2B5EF4-FFF2-40B4-BE49-F238E27FC236}">
              <a16:creationId xmlns:a16="http://schemas.microsoft.com/office/drawing/2014/main" id="{00000000-0008-0000-0400-00001E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31" name="Line 85">
          <a:extLst>
            <a:ext uri="{FF2B5EF4-FFF2-40B4-BE49-F238E27FC236}">
              <a16:creationId xmlns:a16="http://schemas.microsoft.com/office/drawing/2014/main" id="{00000000-0008-0000-0400-00001F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32" name="Line 86">
          <a:extLst>
            <a:ext uri="{FF2B5EF4-FFF2-40B4-BE49-F238E27FC236}">
              <a16:creationId xmlns:a16="http://schemas.microsoft.com/office/drawing/2014/main" id="{00000000-0008-0000-0400-000020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33" name="Line 87">
          <a:extLst>
            <a:ext uri="{FF2B5EF4-FFF2-40B4-BE49-F238E27FC236}">
              <a16:creationId xmlns:a16="http://schemas.microsoft.com/office/drawing/2014/main" id="{00000000-0008-0000-0400-000021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34" name="Line 88">
          <a:extLst>
            <a:ext uri="{FF2B5EF4-FFF2-40B4-BE49-F238E27FC236}">
              <a16:creationId xmlns:a16="http://schemas.microsoft.com/office/drawing/2014/main" id="{00000000-0008-0000-0400-000022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35" name="Line 89">
          <a:extLst>
            <a:ext uri="{FF2B5EF4-FFF2-40B4-BE49-F238E27FC236}">
              <a16:creationId xmlns:a16="http://schemas.microsoft.com/office/drawing/2014/main" id="{00000000-0008-0000-0400-000023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36" name="Line 90">
          <a:extLst>
            <a:ext uri="{FF2B5EF4-FFF2-40B4-BE49-F238E27FC236}">
              <a16:creationId xmlns:a16="http://schemas.microsoft.com/office/drawing/2014/main" id="{00000000-0008-0000-0400-000024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37" name="Line 91">
          <a:extLst>
            <a:ext uri="{FF2B5EF4-FFF2-40B4-BE49-F238E27FC236}">
              <a16:creationId xmlns:a16="http://schemas.microsoft.com/office/drawing/2014/main" id="{00000000-0008-0000-0400-000025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38" name="Line 92">
          <a:extLst>
            <a:ext uri="{FF2B5EF4-FFF2-40B4-BE49-F238E27FC236}">
              <a16:creationId xmlns:a16="http://schemas.microsoft.com/office/drawing/2014/main" id="{00000000-0008-0000-0400-000026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39" name="Line 93">
          <a:extLst>
            <a:ext uri="{FF2B5EF4-FFF2-40B4-BE49-F238E27FC236}">
              <a16:creationId xmlns:a16="http://schemas.microsoft.com/office/drawing/2014/main" id="{00000000-0008-0000-0400-000027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40" name="Line 94">
          <a:extLst>
            <a:ext uri="{FF2B5EF4-FFF2-40B4-BE49-F238E27FC236}">
              <a16:creationId xmlns:a16="http://schemas.microsoft.com/office/drawing/2014/main" id="{00000000-0008-0000-0400-000028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41" name="Line 95">
          <a:extLst>
            <a:ext uri="{FF2B5EF4-FFF2-40B4-BE49-F238E27FC236}">
              <a16:creationId xmlns:a16="http://schemas.microsoft.com/office/drawing/2014/main" id="{00000000-0008-0000-0400-000029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42" name="Line 100">
          <a:extLst>
            <a:ext uri="{FF2B5EF4-FFF2-40B4-BE49-F238E27FC236}">
              <a16:creationId xmlns:a16="http://schemas.microsoft.com/office/drawing/2014/main" id="{00000000-0008-0000-0400-00002A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43" name="Line 101">
          <a:extLst>
            <a:ext uri="{FF2B5EF4-FFF2-40B4-BE49-F238E27FC236}">
              <a16:creationId xmlns:a16="http://schemas.microsoft.com/office/drawing/2014/main" id="{00000000-0008-0000-0400-00002B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44" name="Line 102">
          <a:extLst>
            <a:ext uri="{FF2B5EF4-FFF2-40B4-BE49-F238E27FC236}">
              <a16:creationId xmlns:a16="http://schemas.microsoft.com/office/drawing/2014/main" id="{00000000-0008-0000-0400-00002C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45" name="Line 103">
          <a:extLst>
            <a:ext uri="{FF2B5EF4-FFF2-40B4-BE49-F238E27FC236}">
              <a16:creationId xmlns:a16="http://schemas.microsoft.com/office/drawing/2014/main" id="{00000000-0008-0000-0400-00002D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46" name="Line 104">
          <a:extLst>
            <a:ext uri="{FF2B5EF4-FFF2-40B4-BE49-F238E27FC236}">
              <a16:creationId xmlns:a16="http://schemas.microsoft.com/office/drawing/2014/main" id="{00000000-0008-0000-0400-00002E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47" name="Line 105">
          <a:extLst>
            <a:ext uri="{FF2B5EF4-FFF2-40B4-BE49-F238E27FC236}">
              <a16:creationId xmlns:a16="http://schemas.microsoft.com/office/drawing/2014/main" id="{00000000-0008-0000-0400-00002F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48" name="Line 106">
          <a:extLst>
            <a:ext uri="{FF2B5EF4-FFF2-40B4-BE49-F238E27FC236}">
              <a16:creationId xmlns:a16="http://schemas.microsoft.com/office/drawing/2014/main" id="{00000000-0008-0000-0400-000030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49" name="Line 107">
          <a:extLst>
            <a:ext uri="{FF2B5EF4-FFF2-40B4-BE49-F238E27FC236}">
              <a16:creationId xmlns:a16="http://schemas.microsoft.com/office/drawing/2014/main" id="{00000000-0008-0000-0400-000031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50" name="Line 108">
          <a:extLst>
            <a:ext uri="{FF2B5EF4-FFF2-40B4-BE49-F238E27FC236}">
              <a16:creationId xmlns:a16="http://schemas.microsoft.com/office/drawing/2014/main" id="{00000000-0008-0000-0400-000032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51" name="Line 109">
          <a:extLst>
            <a:ext uri="{FF2B5EF4-FFF2-40B4-BE49-F238E27FC236}">
              <a16:creationId xmlns:a16="http://schemas.microsoft.com/office/drawing/2014/main" id="{00000000-0008-0000-0400-000033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52" name="Line 110">
          <a:extLst>
            <a:ext uri="{FF2B5EF4-FFF2-40B4-BE49-F238E27FC236}">
              <a16:creationId xmlns:a16="http://schemas.microsoft.com/office/drawing/2014/main" id="{00000000-0008-0000-0400-000034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53" name="Line 111">
          <a:extLst>
            <a:ext uri="{FF2B5EF4-FFF2-40B4-BE49-F238E27FC236}">
              <a16:creationId xmlns:a16="http://schemas.microsoft.com/office/drawing/2014/main" id="{00000000-0008-0000-0400-000035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54" name="Line 112">
          <a:extLst>
            <a:ext uri="{FF2B5EF4-FFF2-40B4-BE49-F238E27FC236}">
              <a16:creationId xmlns:a16="http://schemas.microsoft.com/office/drawing/2014/main" id="{00000000-0008-0000-0400-000036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55" name="Line 113">
          <a:extLst>
            <a:ext uri="{FF2B5EF4-FFF2-40B4-BE49-F238E27FC236}">
              <a16:creationId xmlns:a16="http://schemas.microsoft.com/office/drawing/2014/main" id="{00000000-0008-0000-0400-000037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56" name="Line 114">
          <a:extLst>
            <a:ext uri="{FF2B5EF4-FFF2-40B4-BE49-F238E27FC236}">
              <a16:creationId xmlns:a16="http://schemas.microsoft.com/office/drawing/2014/main" id="{00000000-0008-0000-0400-000038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57" name="Line 115">
          <a:extLst>
            <a:ext uri="{FF2B5EF4-FFF2-40B4-BE49-F238E27FC236}">
              <a16:creationId xmlns:a16="http://schemas.microsoft.com/office/drawing/2014/main" id="{00000000-0008-0000-0400-000039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58" name="Line 117">
          <a:extLst>
            <a:ext uri="{FF2B5EF4-FFF2-40B4-BE49-F238E27FC236}">
              <a16:creationId xmlns:a16="http://schemas.microsoft.com/office/drawing/2014/main" id="{00000000-0008-0000-0400-00003A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59" name="Line 118">
          <a:extLst>
            <a:ext uri="{FF2B5EF4-FFF2-40B4-BE49-F238E27FC236}">
              <a16:creationId xmlns:a16="http://schemas.microsoft.com/office/drawing/2014/main" id="{00000000-0008-0000-0400-00003B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60" name="Line 119">
          <a:extLst>
            <a:ext uri="{FF2B5EF4-FFF2-40B4-BE49-F238E27FC236}">
              <a16:creationId xmlns:a16="http://schemas.microsoft.com/office/drawing/2014/main" id="{00000000-0008-0000-0400-00003C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61" name="Line 120">
          <a:extLst>
            <a:ext uri="{FF2B5EF4-FFF2-40B4-BE49-F238E27FC236}">
              <a16:creationId xmlns:a16="http://schemas.microsoft.com/office/drawing/2014/main" id="{00000000-0008-0000-0400-00003D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62" name="Line 121">
          <a:extLst>
            <a:ext uri="{FF2B5EF4-FFF2-40B4-BE49-F238E27FC236}">
              <a16:creationId xmlns:a16="http://schemas.microsoft.com/office/drawing/2014/main" id="{00000000-0008-0000-0400-00003E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63" name="Line 122">
          <a:extLst>
            <a:ext uri="{FF2B5EF4-FFF2-40B4-BE49-F238E27FC236}">
              <a16:creationId xmlns:a16="http://schemas.microsoft.com/office/drawing/2014/main" id="{00000000-0008-0000-0400-00003F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64" name="Line 123">
          <a:extLst>
            <a:ext uri="{FF2B5EF4-FFF2-40B4-BE49-F238E27FC236}">
              <a16:creationId xmlns:a16="http://schemas.microsoft.com/office/drawing/2014/main" id="{00000000-0008-0000-0400-000040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65" name="Line 124">
          <a:extLst>
            <a:ext uri="{FF2B5EF4-FFF2-40B4-BE49-F238E27FC236}">
              <a16:creationId xmlns:a16="http://schemas.microsoft.com/office/drawing/2014/main" id="{00000000-0008-0000-0400-000041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66" name="Line 125">
          <a:extLst>
            <a:ext uri="{FF2B5EF4-FFF2-40B4-BE49-F238E27FC236}">
              <a16:creationId xmlns:a16="http://schemas.microsoft.com/office/drawing/2014/main" id="{00000000-0008-0000-0400-000042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67" name="Line 126">
          <a:extLst>
            <a:ext uri="{FF2B5EF4-FFF2-40B4-BE49-F238E27FC236}">
              <a16:creationId xmlns:a16="http://schemas.microsoft.com/office/drawing/2014/main" id="{00000000-0008-0000-0400-000043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68" name="Line 127">
          <a:extLst>
            <a:ext uri="{FF2B5EF4-FFF2-40B4-BE49-F238E27FC236}">
              <a16:creationId xmlns:a16="http://schemas.microsoft.com/office/drawing/2014/main" id="{00000000-0008-0000-0400-000044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69" name="Line 128">
          <a:extLst>
            <a:ext uri="{FF2B5EF4-FFF2-40B4-BE49-F238E27FC236}">
              <a16:creationId xmlns:a16="http://schemas.microsoft.com/office/drawing/2014/main" id="{00000000-0008-0000-0400-000045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70" name="Line 129">
          <a:extLst>
            <a:ext uri="{FF2B5EF4-FFF2-40B4-BE49-F238E27FC236}">
              <a16:creationId xmlns:a16="http://schemas.microsoft.com/office/drawing/2014/main" id="{00000000-0008-0000-0400-000046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71" name="Line 130">
          <a:extLst>
            <a:ext uri="{FF2B5EF4-FFF2-40B4-BE49-F238E27FC236}">
              <a16:creationId xmlns:a16="http://schemas.microsoft.com/office/drawing/2014/main" id="{00000000-0008-0000-0400-000047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72" name="Line 131">
          <a:extLst>
            <a:ext uri="{FF2B5EF4-FFF2-40B4-BE49-F238E27FC236}">
              <a16:creationId xmlns:a16="http://schemas.microsoft.com/office/drawing/2014/main" id="{00000000-0008-0000-0400-000048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73" name="Line 132">
          <a:extLst>
            <a:ext uri="{FF2B5EF4-FFF2-40B4-BE49-F238E27FC236}">
              <a16:creationId xmlns:a16="http://schemas.microsoft.com/office/drawing/2014/main" id="{00000000-0008-0000-0400-000049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163</xdr:row>
      <xdr:rowOff>0</xdr:rowOff>
    </xdr:from>
    <xdr:to>
      <xdr:col>28</xdr:col>
      <xdr:colOff>0</xdr:colOff>
      <xdr:row>163</xdr:row>
      <xdr:rowOff>0</xdr:rowOff>
    </xdr:to>
    <xdr:sp macro="" textlink="">
      <xdr:nvSpPr>
        <xdr:cNvPr id="74" name="Line 144">
          <a:extLst>
            <a:ext uri="{FF2B5EF4-FFF2-40B4-BE49-F238E27FC236}">
              <a16:creationId xmlns:a16="http://schemas.microsoft.com/office/drawing/2014/main" id="{00000000-0008-0000-0400-00004A000000}"/>
            </a:ext>
          </a:extLst>
        </xdr:cNvPr>
        <xdr:cNvSpPr>
          <a:spLocks noChangeShapeType="1"/>
        </xdr:cNvSpPr>
      </xdr:nvSpPr>
      <xdr:spPr bwMode="auto">
        <a:xfrm flipH="1">
          <a:off x="5400675" y="473202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163</xdr:row>
      <xdr:rowOff>0</xdr:rowOff>
    </xdr:from>
    <xdr:to>
      <xdr:col>28</xdr:col>
      <xdr:colOff>0</xdr:colOff>
      <xdr:row>163</xdr:row>
      <xdr:rowOff>0</xdr:rowOff>
    </xdr:to>
    <xdr:sp macro="" textlink="">
      <xdr:nvSpPr>
        <xdr:cNvPr id="75" name="Line 145">
          <a:extLst>
            <a:ext uri="{FF2B5EF4-FFF2-40B4-BE49-F238E27FC236}">
              <a16:creationId xmlns:a16="http://schemas.microsoft.com/office/drawing/2014/main" id="{00000000-0008-0000-0400-00004B000000}"/>
            </a:ext>
          </a:extLst>
        </xdr:cNvPr>
        <xdr:cNvSpPr>
          <a:spLocks noChangeShapeType="1"/>
        </xdr:cNvSpPr>
      </xdr:nvSpPr>
      <xdr:spPr bwMode="auto">
        <a:xfrm flipH="1">
          <a:off x="5400675" y="473202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163</xdr:row>
      <xdr:rowOff>0</xdr:rowOff>
    </xdr:from>
    <xdr:to>
      <xdr:col>28</xdr:col>
      <xdr:colOff>0</xdr:colOff>
      <xdr:row>163</xdr:row>
      <xdr:rowOff>0</xdr:rowOff>
    </xdr:to>
    <xdr:sp macro="" textlink="">
      <xdr:nvSpPr>
        <xdr:cNvPr id="76" name="Line 146">
          <a:extLst>
            <a:ext uri="{FF2B5EF4-FFF2-40B4-BE49-F238E27FC236}">
              <a16:creationId xmlns:a16="http://schemas.microsoft.com/office/drawing/2014/main" id="{00000000-0008-0000-0400-00004C000000}"/>
            </a:ext>
          </a:extLst>
        </xdr:cNvPr>
        <xdr:cNvSpPr>
          <a:spLocks noChangeShapeType="1"/>
        </xdr:cNvSpPr>
      </xdr:nvSpPr>
      <xdr:spPr bwMode="auto">
        <a:xfrm flipH="1">
          <a:off x="5400675" y="473202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163</xdr:row>
      <xdr:rowOff>0</xdr:rowOff>
    </xdr:from>
    <xdr:to>
      <xdr:col>28</xdr:col>
      <xdr:colOff>0</xdr:colOff>
      <xdr:row>163</xdr:row>
      <xdr:rowOff>0</xdr:rowOff>
    </xdr:to>
    <xdr:sp macro="" textlink="">
      <xdr:nvSpPr>
        <xdr:cNvPr id="77" name="Line 147">
          <a:extLst>
            <a:ext uri="{FF2B5EF4-FFF2-40B4-BE49-F238E27FC236}">
              <a16:creationId xmlns:a16="http://schemas.microsoft.com/office/drawing/2014/main" id="{00000000-0008-0000-0400-00004D000000}"/>
            </a:ext>
          </a:extLst>
        </xdr:cNvPr>
        <xdr:cNvSpPr>
          <a:spLocks noChangeShapeType="1"/>
        </xdr:cNvSpPr>
      </xdr:nvSpPr>
      <xdr:spPr bwMode="auto">
        <a:xfrm flipH="1">
          <a:off x="5400675" y="473202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163</xdr:row>
      <xdr:rowOff>0</xdr:rowOff>
    </xdr:from>
    <xdr:to>
      <xdr:col>28</xdr:col>
      <xdr:colOff>0</xdr:colOff>
      <xdr:row>163</xdr:row>
      <xdr:rowOff>0</xdr:rowOff>
    </xdr:to>
    <xdr:sp macro="" textlink="">
      <xdr:nvSpPr>
        <xdr:cNvPr id="78" name="Line 148">
          <a:extLst>
            <a:ext uri="{FF2B5EF4-FFF2-40B4-BE49-F238E27FC236}">
              <a16:creationId xmlns:a16="http://schemas.microsoft.com/office/drawing/2014/main" id="{00000000-0008-0000-0400-00004E000000}"/>
            </a:ext>
          </a:extLst>
        </xdr:cNvPr>
        <xdr:cNvSpPr>
          <a:spLocks noChangeShapeType="1"/>
        </xdr:cNvSpPr>
      </xdr:nvSpPr>
      <xdr:spPr bwMode="auto">
        <a:xfrm flipH="1">
          <a:off x="5400675" y="473202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163</xdr:row>
      <xdr:rowOff>0</xdr:rowOff>
    </xdr:from>
    <xdr:to>
      <xdr:col>28</xdr:col>
      <xdr:colOff>0</xdr:colOff>
      <xdr:row>163</xdr:row>
      <xdr:rowOff>0</xdr:rowOff>
    </xdr:to>
    <xdr:sp macro="" textlink="">
      <xdr:nvSpPr>
        <xdr:cNvPr id="79" name="Line 149">
          <a:extLst>
            <a:ext uri="{FF2B5EF4-FFF2-40B4-BE49-F238E27FC236}">
              <a16:creationId xmlns:a16="http://schemas.microsoft.com/office/drawing/2014/main" id="{00000000-0008-0000-0400-00004F000000}"/>
            </a:ext>
          </a:extLst>
        </xdr:cNvPr>
        <xdr:cNvSpPr>
          <a:spLocks noChangeShapeType="1"/>
        </xdr:cNvSpPr>
      </xdr:nvSpPr>
      <xdr:spPr bwMode="auto">
        <a:xfrm flipH="1">
          <a:off x="5400675" y="473202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163</xdr:row>
      <xdr:rowOff>0</xdr:rowOff>
    </xdr:from>
    <xdr:to>
      <xdr:col>28</xdr:col>
      <xdr:colOff>0</xdr:colOff>
      <xdr:row>163</xdr:row>
      <xdr:rowOff>0</xdr:rowOff>
    </xdr:to>
    <xdr:sp macro="" textlink="">
      <xdr:nvSpPr>
        <xdr:cNvPr id="80" name="Line 150">
          <a:extLst>
            <a:ext uri="{FF2B5EF4-FFF2-40B4-BE49-F238E27FC236}">
              <a16:creationId xmlns:a16="http://schemas.microsoft.com/office/drawing/2014/main" id="{00000000-0008-0000-0400-000050000000}"/>
            </a:ext>
          </a:extLst>
        </xdr:cNvPr>
        <xdr:cNvSpPr>
          <a:spLocks noChangeShapeType="1"/>
        </xdr:cNvSpPr>
      </xdr:nvSpPr>
      <xdr:spPr bwMode="auto">
        <a:xfrm flipH="1">
          <a:off x="5400675" y="473202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163</xdr:row>
      <xdr:rowOff>0</xdr:rowOff>
    </xdr:from>
    <xdr:to>
      <xdr:col>28</xdr:col>
      <xdr:colOff>0</xdr:colOff>
      <xdr:row>163</xdr:row>
      <xdr:rowOff>0</xdr:rowOff>
    </xdr:to>
    <xdr:sp macro="" textlink="">
      <xdr:nvSpPr>
        <xdr:cNvPr id="81" name="Line 151">
          <a:extLst>
            <a:ext uri="{FF2B5EF4-FFF2-40B4-BE49-F238E27FC236}">
              <a16:creationId xmlns:a16="http://schemas.microsoft.com/office/drawing/2014/main" id="{00000000-0008-0000-0400-000051000000}"/>
            </a:ext>
          </a:extLst>
        </xdr:cNvPr>
        <xdr:cNvSpPr>
          <a:spLocks noChangeShapeType="1"/>
        </xdr:cNvSpPr>
      </xdr:nvSpPr>
      <xdr:spPr bwMode="auto">
        <a:xfrm flipH="1">
          <a:off x="5400675" y="473202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202</xdr:row>
      <xdr:rowOff>0</xdr:rowOff>
    </xdr:from>
    <xdr:to>
      <xdr:col>22</xdr:col>
      <xdr:colOff>0</xdr:colOff>
      <xdr:row>202</xdr:row>
      <xdr:rowOff>0</xdr:rowOff>
    </xdr:to>
    <xdr:sp macro="" textlink="">
      <xdr:nvSpPr>
        <xdr:cNvPr id="82" name="Line 150">
          <a:extLst>
            <a:ext uri="{FF2B5EF4-FFF2-40B4-BE49-F238E27FC236}">
              <a16:creationId xmlns:a16="http://schemas.microsoft.com/office/drawing/2014/main" id="{00000000-0008-0000-0400-000052000000}"/>
            </a:ext>
          </a:extLst>
        </xdr:cNvPr>
        <xdr:cNvSpPr>
          <a:spLocks noChangeShapeType="1"/>
        </xdr:cNvSpPr>
      </xdr:nvSpPr>
      <xdr:spPr bwMode="auto">
        <a:xfrm flipH="1">
          <a:off x="4200525" y="565975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202</xdr:row>
      <xdr:rowOff>0</xdr:rowOff>
    </xdr:from>
    <xdr:to>
      <xdr:col>22</xdr:col>
      <xdr:colOff>0</xdr:colOff>
      <xdr:row>202</xdr:row>
      <xdr:rowOff>0</xdr:rowOff>
    </xdr:to>
    <xdr:sp macro="" textlink="">
      <xdr:nvSpPr>
        <xdr:cNvPr id="83" name="Line 151">
          <a:extLst>
            <a:ext uri="{FF2B5EF4-FFF2-40B4-BE49-F238E27FC236}">
              <a16:creationId xmlns:a16="http://schemas.microsoft.com/office/drawing/2014/main" id="{00000000-0008-0000-0400-000053000000}"/>
            </a:ext>
          </a:extLst>
        </xdr:cNvPr>
        <xdr:cNvSpPr>
          <a:spLocks noChangeShapeType="1"/>
        </xdr:cNvSpPr>
      </xdr:nvSpPr>
      <xdr:spPr bwMode="auto">
        <a:xfrm flipH="1">
          <a:off x="4200525" y="565975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202</xdr:row>
      <xdr:rowOff>0</xdr:rowOff>
    </xdr:from>
    <xdr:to>
      <xdr:col>22</xdr:col>
      <xdr:colOff>0</xdr:colOff>
      <xdr:row>202</xdr:row>
      <xdr:rowOff>0</xdr:rowOff>
    </xdr:to>
    <xdr:sp macro="" textlink="">
      <xdr:nvSpPr>
        <xdr:cNvPr id="84" name="Line 152">
          <a:extLst>
            <a:ext uri="{FF2B5EF4-FFF2-40B4-BE49-F238E27FC236}">
              <a16:creationId xmlns:a16="http://schemas.microsoft.com/office/drawing/2014/main" id="{00000000-0008-0000-0400-000054000000}"/>
            </a:ext>
          </a:extLst>
        </xdr:cNvPr>
        <xdr:cNvSpPr>
          <a:spLocks noChangeShapeType="1"/>
        </xdr:cNvSpPr>
      </xdr:nvSpPr>
      <xdr:spPr bwMode="auto">
        <a:xfrm flipH="1">
          <a:off x="4200525" y="565975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202</xdr:row>
      <xdr:rowOff>0</xdr:rowOff>
    </xdr:from>
    <xdr:to>
      <xdr:col>22</xdr:col>
      <xdr:colOff>0</xdr:colOff>
      <xdr:row>202</xdr:row>
      <xdr:rowOff>0</xdr:rowOff>
    </xdr:to>
    <xdr:sp macro="" textlink="">
      <xdr:nvSpPr>
        <xdr:cNvPr id="85" name="Line 153">
          <a:extLst>
            <a:ext uri="{FF2B5EF4-FFF2-40B4-BE49-F238E27FC236}">
              <a16:creationId xmlns:a16="http://schemas.microsoft.com/office/drawing/2014/main" id="{00000000-0008-0000-0400-000055000000}"/>
            </a:ext>
          </a:extLst>
        </xdr:cNvPr>
        <xdr:cNvSpPr>
          <a:spLocks noChangeShapeType="1"/>
        </xdr:cNvSpPr>
      </xdr:nvSpPr>
      <xdr:spPr bwMode="auto">
        <a:xfrm flipH="1">
          <a:off x="4200525" y="565975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202</xdr:row>
      <xdr:rowOff>0</xdr:rowOff>
    </xdr:from>
    <xdr:to>
      <xdr:col>22</xdr:col>
      <xdr:colOff>0</xdr:colOff>
      <xdr:row>202</xdr:row>
      <xdr:rowOff>0</xdr:rowOff>
    </xdr:to>
    <xdr:sp macro="" textlink="">
      <xdr:nvSpPr>
        <xdr:cNvPr id="86" name="Line 154">
          <a:extLst>
            <a:ext uri="{FF2B5EF4-FFF2-40B4-BE49-F238E27FC236}">
              <a16:creationId xmlns:a16="http://schemas.microsoft.com/office/drawing/2014/main" id="{00000000-0008-0000-0400-000056000000}"/>
            </a:ext>
          </a:extLst>
        </xdr:cNvPr>
        <xdr:cNvSpPr>
          <a:spLocks noChangeShapeType="1"/>
        </xdr:cNvSpPr>
      </xdr:nvSpPr>
      <xdr:spPr bwMode="auto">
        <a:xfrm flipH="1">
          <a:off x="4200525" y="565975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202</xdr:row>
      <xdr:rowOff>0</xdr:rowOff>
    </xdr:from>
    <xdr:to>
      <xdr:col>22</xdr:col>
      <xdr:colOff>0</xdr:colOff>
      <xdr:row>202</xdr:row>
      <xdr:rowOff>0</xdr:rowOff>
    </xdr:to>
    <xdr:sp macro="" textlink="">
      <xdr:nvSpPr>
        <xdr:cNvPr id="87" name="Line 155">
          <a:extLst>
            <a:ext uri="{FF2B5EF4-FFF2-40B4-BE49-F238E27FC236}">
              <a16:creationId xmlns:a16="http://schemas.microsoft.com/office/drawing/2014/main" id="{00000000-0008-0000-0400-000057000000}"/>
            </a:ext>
          </a:extLst>
        </xdr:cNvPr>
        <xdr:cNvSpPr>
          <a:spLocks noChangeShapeType="1"/>
        </xdr:cNvSpPr>
      </xdr:nvSpPr>
      <xdr:spPr bwMode="auto">
        <a:xfrm flipH="1">
          <a:off x="4200525" y="565975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202</xdr:row>
      <xdr:rowOff>0</xdr:rowOff>
    </xdr:from>
    <xdr:to>
      <xdr:col>22</xdr:col>
      <xdr:colOff>0</xdr:colOff>
      <xdr:row>202</xdr:row>
      <xdr:rowOff>0</xdr:rowOff>
    </xdr:to>
    <xdr:sp macro="" textlink="">
      <xdr:nvSpPr>
        <xdr:cNvPr id="88" name="Line 156">
          <a:extLst>
            <a:ext uri="{FF2B5EF4-FFF2-40B4-BE49-F238E27FC236}">
              <a16:creationId xmlns:a16="http://schemas.microsoft.com/office/drawing/2014/main" id="{00000000-0008-0000-0400-000058000000}"/>
            </a:ext>
          </a:extLst>
        </xdr:cNvPr>
        <xdr:cNvSpPr>
          <a:spLocks noChangeShapeType="1"/>
        </xdr:cNvSpPr>
      </xdr:nvSpPr>
      <xdr:spPr bwMode="auto">
        <a:xfrm flipH="1">
          <a:off x="4200525" y="565975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202</xdr:row>
      <xdr:rowOff>0</xdr:rowOff>
    </xdr:from>
    <xdr:to>
      <xdr:col>22</xdr:col>
      <xdr:colOff>0</xdr:colOff>
      <xdr:row>202</xdr:row>
      <xdr:rowOff>0</xdr:rowOff>
    </xdr:to>
    <xdr:sp macro="" textlink="">
      <xdr:nvSpPr>
        <xdr:cNvPr id="89" name="Line 157">
          <a:extLst>
            <a:ext uri="{FF2B5EF4-FFF2-40B4-BE49-F238E27FC236}">
              <a16:creationId xmlns:a16="http://schemas.microsoft.com/office/drawing/2014/main" id="{00000000-0008-0000-0400-000059000000}"/>
            </a:ext>
          </a:extLst>
        </xdr:cNvPr>
        <xdr:cNvSpPr>
          <a:spLocks noChangeShapeType="1"/>
        </xdr:cNvSpPr>
      </xdr:nvSpPr>
      <xdr:spPr bwMode="auto">
        <a:xfrm flipH="1">
          <a:off x="4200525" y="565975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90" name="Line 1">
          <a:extLst>
            <a:ext uri="{FF2B5EF4-FFF2-40B4-BE49-F238E27FC236}">
              <a16:creationId xmlns:a16="http://schemas.microsoft.com/office/drawing/2014/main" id="{00000000-0008-0000-0400-00005A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91" name="Line 2">
          <a:extLst>
            <a:ext uri="{FF2B5EF4-FFF2-40B4-BE49-F238E27FC236}">
              <a16:creationId xmlns:a16="http://schemas.microsoft.com/office/drawing/2014/main" id="{00000000-0008-0000-0400-00005B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92" name="Line 3">
          <a:extLst>
            <a:ext uri="{FF2B5EF4-FFF2-40B4-BE49-F238E27FC236}">
              <a16:creationId xmlns:a16="http://schemas.microsoft.com/office/drawing/2014/main" id="{00000000-0008-0000-0400-00005C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93" name="Line 4">
          <a:extLst>
            <a:ext uri="{FF2B5EF4-FFF2-40B4-BE49-F238E27FC236}">
              <a16:creationId xmlns:a16="http://schemas.microsoft.com/office/drawing/2014/main" id="{00000000-0008-0000-0400-00005D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94" name="Line 5">
          <a:extLst>
            <a:ext uri="{FF2B5EF4-FFF2-40B4-BE49-F238E27FC236}">
              <a16:creationId xmlns:a16="http://schemas.microsoft.com/office/drawing/2014/main" id="{00000000-0008-0000-0400-00005E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95" name="Line 6">
          <a:extLst>
            <a:ext uri="{FF2B5EF4-FFF2-40B4-BE49-F238E27FC236}">
              <a16:creationId xmlns:a16="http://schemas.microsoft.com/office/drawing/2014/main" id="{00000000-0008-0000-0400-00005F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96" name="Line 7">
          <a:extLst>
            <a:ext uri="{FF2B5EF4-FFF2-40B4-BE49-F238E27FC236}">
              <a16:creationId xmlns:a16="http://schemas.microsoft.com/office/drawing/2014/main" id="{00000000-0008-0000-0400-000060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97" name="Line 8">
          <a:extLst>
            <a:ext uri="{FF2B5EF4-FFF2-40B4-BE49-F238E27FC236}">
              <a16:creationId xmlns:a16="http://schemas.microsoft.com/office/drawing/2014/main" id="{00000000-0008-0000-0400-000061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98" name="Line 31">
          <a:extLst>
            <a:ext uri="{FF2B5EF4-FFF2-40B4-BE49-F238E27FC236}">
              <a16:creationId xmlns:a16="http://schemas.microsoft.com/office/drawing/2014/main" id="{00000000-0008-0000-0400-000062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99" name="Line 32">
          <a:extLst>
            <a:ext uri="{FF2B5EF4-FFF2-40B4-BE49-F238E27FC236}">
              <a16:creationId xmlns:a16="http://schemas.microsoft.com/office/drawing/2014/main" id="{00000000-0008-0000-0400-000063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00" name="Line 33">
          <a:extLst>
            <a:ext uri="{FF2B5EF4-FFF2-40B4-BE49-F238E27FC236}">
              <a16:creationId xmlns:a16="http://schemas.microsoft.com/office/drawing/2014/main" id="{00000000-0008-0000-0400-000064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01" name="Line 34">
          <a:extLst>
            <a:ext uri="{FF2B5EF4-FFF2-40B4-BE49-F238E27FC236}">
              <a16:creationId xmlns:a16="http://schemas.microsoft.com/office/drawing/2014/main" id="{00000000-0008-0000-0400-000065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02" name="Line 35">
          <a:extLst>
            <a:ext uri="{FF2B5EF4-FFF2-40B4-BE49-F238E27FC236}">
              <a16:creationId xmlns:a16="http://schemas.microsoft.com/office/drawing/2014/main" id="{00000000-0008-0000-0400-000066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03" name="Line 36">
          <a:extLst>
            <a:ext uri="{FF2B5EF4-FFF2-40B4-BE49-F238E27FC236}">
              <a16:creationId xmlns:a16="http://schemas.microsoft.com/office/drawing/2014/main" id="{00000000-0008-0000-0400-000067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04" name="Line 37">
          <a:extLst>
            <a:ext uri="{FF2B5EF4-FFF2-40B4-BE49-F238E27FC236}">
              <a16:creationId xmlns:a16="http://schemas.microsoft.com/office/drawing/2014/main" id="{00000000-0008-0000-0400-000068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05" name="Line 38">
          <a:extLst>
            <a:ext uri="{FF2B5EF4-FFF2-40B4-BE49-F238E27FC236}">
              <a16:creationId xmlns:a16="http://schemas.microsoft.com/office/drawing/2014/main" id="{00000000-0008-0000-0400-000069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06" name="Line 62">
          <a:extLst>
            <a:ext uri="{FF2B5EF4-FFF2-40B4-BE49-F238E27FC236}">
              <a16:creationId xmlns:a16="http://schemas.microsoft.com/office/drawing/2014/main" id="{00000000-0008-0000-0400-00006A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07" name="Line 63">
          <a:extLst>
            <a:ext uri="{FF2B5EF4-FFF2-40B4-BE49-F238E27FC236}">
              <a16:creationId xmlns:a16="http://schemas.microsoft.com/office/drawing/2014/main" id="{00000000-0008-0000-0400-00006B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08" name="Line 64">
          <a:extLst>
            <a:ext uri="{FF2B5EF4-FFF2-40B4-BE49-F238E27FC236}">
              <a16:creationId xmlns:a16="http://schemas.microsoft.com/office/drawing/2014/main" id="{00000000-0008-0000-0400-00006C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09" name="Line 65">
          <a:extLst>
            <a:ext uri="{FF2B5EF4-FFF2-40B4-BE49-F238E27FC236}">
              <a16:creationId xmlns:a16="http://schemas.microsoft.com/office/drawing/2014/main" id="{00000000-0008-0000-0400-00006D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10" name="Line 66">
          <a:extLst>
            <a:ext uri="{FF2B5EF4-FFF2-40B4-BE49-F238E27FC236}">
              <a16:creationId xmlns:a16="http://schemas.microsoft.com/office/drawing/2014/main" id="{00000000-0008-0000-0400-00006E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11" name="Line 67">
          <a:extLst>
            <a:ext uri="{FF2B5EF4-FFF2-40B4-BE49-F238E27FC236}">
              <a16:creationId xmlns:a16="http://schemas.microsoft.com/office/drawing/2014/main" id="{00000000-0008-0000-0400-00006F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12" name="Line 68">
          <a:extLst>
            <a:ext uri="{FF2B5EF4-FFF2-40B4-BE49-F238E27FC236}">
              <a16:creationId xmlns:a16="http://schemas.microsoft.com/office/drawing/2014/main" id="{00000000-0008-0000-0400-000070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13" name="Line 69">
          <a:extLst>
            <a:ext uri="{FF2B5EF4-FFF2-40B4-BE49-F238E27FC236}">
              <a16:creationId xmlns:a16="http://schemas.microsoft.com/office/drawing/2014/main" id="{00000000-0008-0000-0400-000071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14" name="Line 80">
          <a:extLst>
            <a:ext uri="{FF2B5EF4-FFF2-40B4-BE49-F238E27FC236}">
              <a16:creationId xmlns:a16="http://schemas.microsoft.com/office/drawing/2014/main" id="{00000000-0008-0000-0400-000072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15" name="Line 81">
          <a:extLst>
            <a:ext uri="{FF2B5EF4-FFF2-40B4-BE49-F238E27FC236}">
              <a16:creationId xmlns:a16="http://schemas.microsoft.com/office/drawing/2014/main" id="{00000000-0008-0000-0400-000073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16" name="Line 82">
          <a:extLst>
            <a:ext uri="{FF2B5EF4-FFF2-40B4-BE49-F238E27FC236}">
              <a16:creationId xmlns:a16="http://schemas.microsoft.com/office/drawing/2014/main" id="{00000000-0008-0000-0400-000074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17" name="Line 83">
          <a:extLst>
            <a:ext uri="{FF2B5EF4-FFF2-40B4-BE49-F238E27FC236}">
              <a16:creationId xmlns:a16="http://schemas.microsoft.com/office/drawing/2014/main" id="{00000000-0008-0000-0400-000075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18" name="Line 84">
          <a:extLst>
            <a:ext uri="{FF2B5EF4-FFF2-40B4-BE49-F238E27FC236}">
              <a16:creationId xmlns:a16="http://schemas.microsoft.com/office/drawing/2014/main" id="{00000000-0008-0000-0400-000076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19" name="Line 85">
          <a:extLst>
            <a:ext uri="{FF2B5EF4-FFF2-40B4-BE49-F238E27FC236}">
              <a16:creationId xmlns:a16="http://schemas.microsoft.com/office/drawing/2014/main" id="{00000000-0008-0000-0400-000077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20" name="Line 86">
          <a:extLst>
            <a:ext uri="{FF2B5EF4-FFF2-40B4-BE49-F238E27FC236}">
              <a16:creationId xmlns:a16="http://schemas.microsoft.com/office/drawing/2014/main" id="{00000000-0008-0000-0400-000078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21" name="Line 87">
          <a:extLst>
            <a:ext uri="{FF2B5EF4-FFF2-40B4-BE49-F238E27FC236}">
              <a16:creationId xmlns:a16="http://schemas.microsoft.com/office/drawing/2014/main" id="{00000000-0008-0000-0400-000079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22" name="Line 88">
          <a:extLst>
            <a:ext uri="{FF2B5EF4-FFF2-40B4-BE49-F238E27FC236}">
              <a16:creationId xmlns:a16="http://schemas.microsoft.com/office/drawing/2014/main" id="{00000000-0008-0000-0400-00007A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23" name="Line 89">
          <a:extLst>
            <a:ext uri="{FF2B5EF4-FFF2-40B4-BE49-F238E27FC236}">
              <a16:creationId xmlns:a16="http://schemas.microsoft.com/office/drawing/2014/main" id="{00000000-0008-0000-0400-00007B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24" name="Line 90">
          <a:extLst>
            <a:ext uri="{FF2B5EF4-FFF2-40B4-BE49-F238E27FC236}">
              <a16:creationId xmlns:a16="http://schemas.microsoft.com/office/drawing/2014/main" id="{00000000-0008-0000-0400-00007C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25" name="Line 91">
          <a:extLst>
            <a:ext uri="{FF2B5EF4-FFF2-40B4-BE49-F238E27FC236}">
              <a16:creationId xmlns:a16="http://schemas.microsoft.com/office/drawing/2014/main" id="{00000000-0008-0000-0400-00007D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26" name="Line 92">
          <a:extLst>
            <a:ext uri="{FF2B5EF4-FFF2-40B4-BE49-F238E27FC236}">
              <a16:creationId xmlns:a16="http://schemas.microsoft.com/office/drawing/2014/main" id="{00000000-0008-0000-0400-00007E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27" name="Line 93">
          <a:extLst>
            <a:ext uri="{FF2B5EF4-FFF2-40B4-BE49-F238E27FC236}">
              <a16:creationId xmlns:a16="http://schemas.microsoft.com/office/drawing/2014/main" id="{00000000-0008-0000-0400-00007F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28" name="Line 94">
          <a:extLst>
            <a:ext uri="{FF2B5EF4-FFF2-40B4-BE49-F238E27FC236}">
              <a16:creationId xmlns:a16="http://schemas.microsoft.com/office/drawing/2014/main" id="{00000000-0008-0000-0400-000080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29" name="Line 95">
          <a:extLst>
            <a:ext uri="{FF2B5EF4-FFF2-40B4-BE49-F238E27FC236}">
              <a16:creationId xmlns:a16="http://schemas.microsoft.com/office/drawing/2014/main" id="{00000000-0008-0000-0400-000081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30" name="Line 100">
          <a:extLst>
            <a:ext uri="{FF2B5EF4-FFF2-40B4-BE49-F238E27FC236}">
              <a16:creationId xmlns:a16="http://schemas.microsoft.com/office/drawing/2014/main" id="{00000000-0008-0000-0400-000082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31" name="Line 101">
          <a:extLst>
            <a:ext uri="{FF2B5EF4-FFF2-40B4-BE49-F238E27FC236}">
              <a16:creationId xmlns:a16="http://schemas.microsoft.com/office/drawing/2014/main" id="{00000000-0008-0000-0400-000083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32" name="Line 102">
          <a:extLst>
            <a:ext uri="{FF2B5EF4-FFF2-40B4-BE49-F238E27FC236}">
              <a16:creationId xmlns:a16="http://schemas.microsoft.com/office/drawing/2014/main" id="{00000000-0008-0000-0400-000084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33" name="Line 103">
          <a:extLst>
            <a:ext uri="{FF2B5EF4-FFF2-40B4-BE49-F238E27FC236}">
              <a16:creationId xmlns:a16="http://schemas.microsoft.com/office/drawing/2014/main" id="{00000000-0008-0000-0400-000085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34" name="Line 104">
          <a:extLst>
            <a:ext uri="{FF2B5EF4-FFF2-40B4-BE49-F238E27FC236}">
              <a16:creationId xmlns:a16="http://schemas.microsoft.com/office/drawing/2014/main" id="{00000000-0008-0000-0400-000086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35" name="Line 105">
          <a:extLst>
            <a:ext uri="{FF2B5EF4-FFF2-40B4-BE49-F238E27FC236}">
              <a16:creationId xmlns:a16="http://schemas.microsoft.com/office/drawing/2014/main" id="{00000000-0008-0000-0400-000087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36" name="Line 106">
          <a:extLst>
            <a:ext uri="{FF2B5EF4-FFF2-40B4-BE49-F238E27FC236}">
              <a16:creationId xmlns:a16="http://schemas.microsoft.com/office/drawing/2014/main" id="{00000000-0008-0000-0400-000088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37" name="Line 107">
          <a:extLst>
            <a:ext uri="{FF2B5EF4-FFF2-40B4-BE49-F238E27FC236}">
              <a16:creationId xmlns:a16="http://schemas.microsoft.com/office/drawing/2014/main" id="{00000000-0008-0000-0400-000089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38" name="Line 108">
          <a:extLst>
            <a:ext uri="{FF2B5EF4-FFF2-40B4-BE49-F238E27FC236}">
              <a16:creationId xmlns:a16="http://schemas.microsoft.com/office/drawing/2014/main" id="{00000000-0008-0000-0400-00008A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39" name="Line 109">
          <a:extLst>
            <a:ext uri="{FF2B5EF4-FFF2-40B4-BE49-F238E27FC236}">
              <a16:creationId xmlns:a16="http://schemas.microsoft.com/office/drawing/2014/main" id="{00000000-0008-0000-0400-00008B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40" name="Line 110">
          <a:extLst>
            <a:ext uri="{FF2B5EF4-FFF2-40B4-BE49-F238E27FC236}">
              <a16:creationId xmlns:a16="http://schemas.microsoft.com/office/drawing/2014/main" id="{00000000-0008-0000-0400-00008C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41" name="Line 111">
          <a:extLst>
            <a:ext uri="{FF2B5EF4-FFF2-40B4-BE49-F238E27FC236}">
              <a16:creationId xmlns:a16="http://schemas.microsoft.com/office/drawing/2014/main" id="{00000000-0008-0000-0400-00008D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42" name="Line 112">
          <a:extLst>
            <a:ext uri="{FF2B5EF4-FFF2-40B4-BE49-F238E27FC236}">
              <a16:creationId xmlns:a16="http://schemas.microsoft.com/office/drawing/2014/main" id="{00000000-0008-0000-0400-00008E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43" name="Line 113">
          <a:extLst>
            <a:ext uri="{FF2B5EF4-FFF2-40B4-BE49-F238E27FC236}">
              <a16:creationId xmlns:a16="http://schemas.microsoft.com/office/drawing/2014/main" id="{00000000-0008-0000-0400-00008F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44" name="Line 114">
          <a:extLst>
            <a:ext uri="{FF2B5EF4-FFF2-40B4-BE49-F238E27FC236}">
              <a16:creationId xmlns:a16="http://schemas.microsoft.com/office/drawing/2014/main" id="{00000000-0008-0000-0400-000090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45" name="Line 115">
          <a:extLst>
            <a:ext uri="{FF2B5EF4-FFF2-40B4-BE49-F238E27FC236}">
              <a16:creationId xmlns:a16="http://schemas.microsoft.com/office/drawing/2014/main" id="{00000000-0008-0000-0400-000091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46" name="Line 117">
          <a:extLst>
            <a:ext uri="{FF2B5EF4-FFF2-40B4-BE49-F238E27FC236}">
              <a16:creationId xmlns:a16="http://schemas.microsoft.com/office/drawing/2014/main" id="{00000000-0008-0000-0400-000092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47" name="Line 118">
          <a:extLst>
            <a:ext uri="{FF2B5EF4-FFF2-40B4-BE49-F238E27FC236}">
              <a16:creationId xmlns:a16="http://schemas.microsoft.com/office/drawing/2014/main" id="{00000000-0008-0000-0400-000093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48" name="Line 119">
          <a:extLst>
            <a:ext uri="{FF2B5EF4-FFF2-40B4-BE49-F238E27FC236}">
              <a16:creationId xmlns:a16="http://schemas.microsoft.com/office/drawing/2014/main" id="{00000000-0008-0000-0400-000094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49" name="Line 120">
          <a:extLst>
            <a:ext uri="{FF2B5EF4-FFF2-40B4-BE49-F238E27FC236}">
              <a16:creationId xmlns:a16="http://schemas.microsoft.com/office/drawing/2014/main" id="{00000000-0008-0000-0400-000095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50" name="Line 121">
          <a:extLst>
            <a:ext uri="{FF2B5EF4-FFF2-40B4-BE49-F238E27FC236}">
              <a16:creationId xmlns:a16="http://schemas.microsoft.com/office/drawing/2014/main" id="{00000000-0008-0000-0400-000096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51" name="Line 122">
          <a:extLst>
            <a:ext uri="{FF2B5EF4-FFF2-40B4-BE49-F238E27FC236}">
              <a16:creationId xmlns:a16="http://schemas.microsoft.com/office/drawing/2014/main" id="{00000000-0008-0000-0400-000097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52" name="Line 123">
          <a:extLst>
            <a:ext uri="{FF2B5EF4-FFF2-40B4-BE49-F238E27FC236}">
              <a16:creationId xmlns:a16="http://schemas.microsoft.com/office/drawing/2014/main" id="{00000000-0008-0000-0400-000098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xdr:row>
      <xdr:rowOff>0</xdr:rowOff>
    </xdr:from>
    <xdr:to>
      <xdr:col>2</xdr:col>
      <xdr:colOff>0</xdr:colOff>
      <xdr:row>1</xdr:row>
      <xdr:rowOff>0</xdr:rowOff>
    </xdr:to>
    <xdr:sp macro="" textlink="">
      <xdr:nvSpPr>
        <xdr:cNvPr id="153" name="Line 124">
          <a:extLst>
            <a:ext uri="{FF2B5EF4-FFF2-40B4-BE49-F238E27FC236}">
              <a16:creationId xmlns:a16="http://schemas.microsoft.com/office/drawing/2014/main" id="{00000000-0008-0000-0400-000099000000}"/>
            </a:ext>
          </a:extLst>
        </xdr:cNvPr>
        <xdr:cNvSpPr>
          <a:spLocks noChangeShapeType="1"/>
        </xdr:cNvSpPr>
      </xdr:nvSpPr>
      <xdr:spPr bwMode="auto">
        <a:xfrm>
          <a:off x="2000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54" name="Line 125">
          <a:extLst>
            <a:ext uri="{FF2B5EF4-FFF2-40B4-BE49-F238E27FC236}">
              <a16:creationId xmlns:a16="http://schemas.microsoft.com/office/drawing/2014/main" id="{00000000-0008-0000-0400-00009A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55" name="Line 126">
          <a:extLst>
            <a:ext uri="{FF2B5EF4-FFF2-40B4-BE49-F238E27FC236}">
              <a16:creationId xmlns:a16="http://schemas.microsoft.com/office/drawing/2014/main" id="{00000000-0008-0000-0400-00009B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56" name="Line 127">
          <a:extLst>
            <a:ext uri="{FF2B5EF4-FFF2-40B4-BE49-F238E27FC236}">
              <a16:creationId xmlns:a16="http://schemas.microsoft.com/office/drawing/2014/main" id="{00000000-0008-0000-0400-00009C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57" name="Line 128">
          <a:extLst>
            <a:ext uri="{FF2B5EF4-FFF2-40B4-BE49-F238E27FC236}">
              <a16:creationId xmlns:a16="http://schemas.microsoft.com/office/drawing/2014/main" id="{00000000-0008-0000-0400-00009D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58" name="Line 129">
          <a:extLst>
            <a:ext uri="{FF2B5EF4-FFF2-40B4-BE49-F238E27FC236}">
              <a16:creationId xmlns:a16="http://schemas.microsoft.com/office/drawing/2014/main" id="{00000000-0008-0000-0400-00009E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59" name="Line 130">
          <a:extLst>
            <a:ext uri="{FF2B5EF4-FFF2-40B4-BE49-F238E27FC236}">
              <a16:creationId xmlns:a16="http://schemas.microsoft.com/office/drawing/2014/main" id="{00000000-0008-0000-0400-00009F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60" name="Line 131">
          <a:extLst>
            <a:ext uri="{FF2B5EF4-FFF2-40B4-BE49-F238E27FC236}">
              <a16:creationId xmlns:a16="http://schemas.microsoft.com/office/drawing/2014/main" id="{00000000-0008-0000-0400-0000A0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1</xdr:row>
      <xdr:rowOff>0</xdr:rowOff>
    </xdr:from>
    <xdr:to>
      <xdr:col>26</xdr:col>
      <xdr:colOff>0</xdr:colOff>
      <xdr:row>1</xdr:row>
      <xdr:rowOff>0</xdr:rowOff>
    </xdr:to>
    <xdr:sp macro="" textlink="">
      <xdr:nvSpPr>
        <xdr:cNvPr id="161" name="Line 132">
          <a:extLst>
            <a:ext uri="{FF2B5EF4-FFF2-40B4-BE49-F238E27FC236}">
              <a16:creationId xmlns:a16="http://schemas.microsoft.com/office/drawing/2014/main" id="{00000000-0008-0000-0400-0000A1000000}"/>
            </a:ext>
          </a:extLst>
        </xdr:cNvPr>
        <xdr:cNvSpPr>
          <a:spLocks noChangeShapeType="1"/>
        </xdr:cNvSpPr>
      </xdr:nvSpPr>
      <xdr:spPr bwMode="auto">
        <a:xfrm flipH="1">
          <a:off x="5000625" y="1714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165</xdr:row>
      <xdr:rowOff>0</xdr:rowOff>
    </xdr:from>
    <xdr:to>
      <xdr:col>28</xdr:col>
      <xdr:colOff>0</xdr:colOff>
      <xdr:row>165</xdr:row>
      <xdr:rowOff>0</xdr:rowOff>
    </xdr:to>
    <xdr:sp macro="" textlink="">
      <xdr:nvSpPr>
        <xdr:cNvPr id="162" name="Line 144">
          <a:extLst>
            <a:ext uri="{FF2B5EF4-FFF2-40B4-BE49-F238E27FC236}">
              <a16:creationId xmlns:a16="http://schemas.microsoft.com/office/drawing/2014/main" id="{00000000-0008-0000-0400-0000A2000000}"/>
            </a:ext>
          </a:extLst>
        </xdr:cNvPr>
        <xdr:cNvSpPr>
          <a:spLocks noChangeShapeType="1"/>
        </xdr:cNvSpPr>
      </xdr:nvSpPr>
      <xdr:spPr bwMode="auto">
        <a:xfrm flipH="1">
          <a:off x="5400675" y="408813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165</xdr:row>
      <xdr:rowOff>0</xdr:rowOff>
    </xdr:from>
    <xdr:to>
      <xdr:col>28</xdr:col>
      <xdr:colOff>0</xdr:colOff>
      <xdr:row>165</xdr:row>
      <xdr:rowOff>0</xdr:rowOff>
    </xdr:to>
    <xdr:sp macro="" textlink="">
      <xdr:nvSpPr>
        <xdr:cNvPr id="163" name="Line 145">
          <a:extLst>
            <a:ext uri="{FF2B5EF4-FFF2-40B4-BE49-F238E27FC236}">
              <a16:creationId xmlns:a16="http://schemas.microsoft.com/office/drawing/2014/main" id="{00000000-0008-0000-0400-0000A3000000}"/>
            </a:ext>
          </a:extLst>
        </xdr:cNvPr>
        <xdr:cNvSpPr>
          <a:spLocks noChangeShapeType="1"/>
        </xdr:cNvSpPr>
      </xdr:nvSpPr>
      <xdr:spPr bwMode="auto">
        <a:xfrm flipH="1">
          <a:off x="5400675" y="408813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165</xdr:row>
      <xdr:rowOff>0</xdr:rowOff>
    </xdr:from>
    <xdr:to>
      <xdr:col>28</xdr:col>
      <xdr:colOff>0</xdr:colOff>
      <xdr:row>165</xdr:row>
      <xdr:rowOff>0</xdr:rowOff>
    </xdr:to>
    <xdr:sp macro="" textlink="">
      <xdr:nvSpPr>
        <xdr:cNvPr id="164" name="Line 146">
          <a:extLst>
            <a:ext uri="{FF2B5EF4-FFF2-40B4-BE49-F238E27FC236}">
              <a16:creationId xmlns:a16="http://schemas.microsoft.com/office/drawing/2014/main" id="{00000000-0008-0000-0400-0000A4000000}"/>
            </a:ext>
          </a:extLst>
        </xdr:cNvPr>
        <xdr:cNvSpPr>
          <a:spLocks noChangeShapeType="1"/>
        </xdr:cNvSpPr>
      </xdr:nvSpPr>
      <xdr:spPr bwMode="auto">
        <a:xfrm flipH="1">
          <a:off x="5400675" y="408813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165</xdr:row>
      <xdr:rowOff>0</xdr:rowOff>
    </xdr:from>
    <xdr:to>
      <xdr:col>28</xdr:col>
      <xdr:colOff>0</xdr:colOff>
      <xdr:row>165</xdr:row>
      <xdr:rowOff>0</xdr:rowOff>
    </xdr:to>
    <xdr:sp macro="" textlink="">
      <xdr:nvSpPr>
        <xdr:cNvPr id="165" name="Line 147">
          <a:extLst>
            <a:ext uri="{FF2B5EF4-FFF2-40B4-BE49-F238E27FC236}">
              <a16:creationId xmlns:a16="http://schemas.microsoft.com/office/drawing/2014/main" id="{00000000-0008-0000-0400-0000A5000000}"/>
            </a:ext>
          </a:extLst>
        </xdr:cNvPr>
        <xdr:cNvSpPr>
          <a:spLocks noChangeShapeType="1"/>
        </xdr:cNvSpPr>
      </xdr:nvSpPr>
      <xdr:spPr bwMode="auto">
        <a:xfrm flipH="1">
          <a:off x="5400675" y="408813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165</xdr:row>
      <xdr:rowOff>0</xdr:rowOff>
    </xdr:from>
    <xdr:to>
      <xdr:col>28</xdr:col>
      <xdr:colOff>0</xdr:colOff>
      <xdr:row>165</xdr:row>
      <xdr:rowOff>0</xdr:rowOff>
    </xdr:to>
    <xdr:sp macro="" textlink="">
      <xdr:nvSpPr>
        <xdr:cNvPr id="166" name="Line 148">
          <a:extLst>
            <a:ext uri="{FF2B5EF4-FFF2-40B4-BE49-F238E27FC236}">
              <a16:creationId xmlns:a16="http://schemas.microsoft.com/office/drawing/2014/main" id="{00000000-0008-0000-0400-0000A6000000}"/>
            </a:ext>
          </a:extLst>
        </xdr:cNvPr>
        <xdr:cNvSpPr>
          <a:spLocks noChangeShapeType="1"/>
        </xdr:cNvSpPr>
      </xdr:nvSpPr>
      <xdr:spPr bwMode="auto">
        <a:xfrm flipH="1">
          <a:off x="5400675" y="408813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165</xdr:row>
      <xdr:rowOff>0</xdr:rowOff>
    </xdr:from>
    <xdr:to>
      <xdr:col>28</xdr:col>
      <xdr:colOff>0</xdr:colOff>
      <xdr:row>165</xdr:row>
      <xdr:rowOff>0</xdr:rowOff>
    </xdr:to>
    <xdr:sp macro="" textlink="">
      <xdr:nvSpPr>
        <xdr:cNvPr id="167" name="Line 149">
          <a:extLst>
            <a:ext uri="{FF2B5EF4-FFF2-40B4-BE49-F238E27FC236}">
              <a16:creationId xmlns:a16="http://schemas.microsoft.com/office/drawing/2014/main" id="{00000000-0008-0000-0400-0000A7000000}"/>
            </a:ext>
          </a:extLst>
        </xdr:cNvPr>
        <xdr:cNvSpPr>
          <a:spLocks noChangeShapeType="1"/>
        </xdr:cNvSpPr>
      </xdr:nvSpPr>
      <xdr:spPr bwMode="auto">
        <a:xfrm flipH="1">
          <a:off x="5400675" y="408813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165</xdr:row>
      <xdr:rowOff>0</xdr:rowOff>
    </xdr:from>
    <xdr:to>
      <xdr:col>28</xdr:col>
      <xdr:colOff>0</xdr:colOff>
      <xdr:row>165</xdr:row>
      <xdr:rowOff>0</xdr:rowOff>
    </xdr:to>
    <xdr:sp macro="" textlink="">
      <xdr:nvSpPr>
        <xdr:cNvPr id="168" name="Line 150">
          <a:extLst>
            <a:ext uri="{FF2B5EF4-FFF2-40B4-BE49-F238E27FC236}">
              <a16:creationId xmlns:a16="http://schemas.microsoft.com/office/drawing/2014/main" id="{00000000-0008-0000-0400-0000A8000000}"/>
            </a:ext>
          </a:extLst>
        </xdr:cNvPr>
        <xdr:cNvSpPr>
          <a:spLocks noChangeShapeType="1"/>
        </xdr:cNvSpPr>
      </xdr:nvSpPr>
      <xdr:spPr bwMode="auto">
        <a:xfrm flipH="1">
          <a:off x="5400675" y="408813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0</xdr:colOff>
      <xdr:row>165</xdr:row>
      <xdr:rowOff>0</xdr:rowOff>
    </xdr:from>
    <xdr:to>
      <xdr:col>28</xdr:col>
      <xdr:colOff>0</xdr:colOff>
      <xdr:row>165</xdr:row>
      <xdr:rowOff>0</xdr:rowOff>
    </xdr:to>
    <xdr:sp macro="" textlink="">
      <xdr:nvSpPr>
        <xdr:cNvPr id="169" name="Line 151">
          <a:extLst>
            <a:ext uri="{FF2B5EF4-FFF2-40B4-BE49-F238E27FC236}">
              <a16:creationId xmlns:a16="http://schemas.microsoft.com/office/drawing/2014/main" id="{00000000-0008-0000-0400-0000A9000000}"/>
            </a:ext>
          </a:extLst>
        </xdr:cNvPr>
        <xdr:cNvSpPr>
          <a:spLocks noChangeShapeType="1"/>
        </xdr:cNvSpPr>
      </xdr:nvSpPr>
      <xdr:spPr bwMode="auto">
        <a:xfrm flipH="1">
          <a:off x="5400675" y="408813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204</xdr:row>
      <xdr:rowOff>0</xdr:rowOff>
    </xdr:from>
    <xdr:to>
      <xdr:col>22</xdr:col>
      <xdr:colOff>0</xdr:colOff>
      <xdr:row>204</xdr:row>
      <xdr:rowOff>0</xdr:rowOff>
    </xdr:to>
    <xdr:sp macro="" textlink="">
      <xdr:nvSpPr>
        <xdr:cNvPr id="170" name="Line 150">
          <a:extLst>
            <a:ext uri="{FF2B5EF4-FFF2-40B4-BE49-F238E27FC236}">
              <a16:creationId xmlns:a16="http://schemas.microsoft.com/office/drawing/2014/main" id="{00000000-0008-0000-0400-0000AA000000}"/>
            </a:ext>
          </a:extLst>
        </xdr:cNvPr>
        <xdr:cNvSpPr>
          <a:spLocks noChangeShapeType="1"/>
        </xdr:cNvSpPr>
      </xdr:nvSpPr>
      <xdr:spPr bwMode="auto">
        <a:xfrm flipH="1">
          <a:off x="4200525" y="501586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204</xdr:row>
      <xdr:rowOff>0</xdr:rowOff>
    </xdr:from>
    <xdr:to>
      <xdr:col>22</xdr:col>
      <xdr:colOff>0</xdr:colOff>
      <xdr:row>204</xdr:row>
      <xdr:rowOff>0</xdr:rowOff>
    </xdr:to>
    <xdr:sp macro="" textlink="">
      <xdr:nvSpPr>
        <xdr:cNvPr id="171" name="Line 151">
          <a:extLst>
            <a:ext uri="{FF2B5EF4-FFF2-40B4-BE49-F238E27FC236}">
              <a16:creationId xmlns:a16="http://schemas.microsoft.com/office/drawing/2014/main" id="{00000000-0008-0000-0400-0000AB000000}"/>
            </a:ext>
          </a:extLst>
        </xdr:cNvPr>
        <xdr:cNvSpPr>
          <a:spLocks noChangeShapeType="1"/>
        </xdr:cNvSpPr>
      </xdr:nvSpPr>
      <xdr:spPr bwMode="auto">
        <a:xfrm flipH="1">
          <a:off x="4200525" y="501586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204</xdr:row>
      <xdr:rowOff>0</xdr:rowOff>
    </xdr:from>
    <xdr:to>
      <xdr:col>22</xdr:col>
      <xdr:colOff>0</xdr:colOff>
      <xdr:row>204</xdr:row>
      <xdr:rowOff>0</xdr:rowOff>
    </xdr:to>
    <xdr:sp macro="" textlink="">
      <xdr:nvSpPr>
        <xdr:cNvPr id="172" name="Line 152">
          <a:extLst>
            <a:ext uri="{FF2B5EF4-FFF2-40B4-BE49-F238E27FC236}">
              <a16:creationId xmlns:a16="http://schemas.microsoft.com/office/drawing/2014/main" id="{00000000-0008-0000-0400-0000AC000000}"/>
            </a:ext>
          </a:extLst>
        </xdr:cNvPr>
        <xdr:cNvSpPr>
          <a:spLocks noChangeShapeType="1"/>
        </xdr:cNvSpPr>
      </xdr:nvSpPr>
      <xdr:spPr bwMode="auto">
        <a:xfrm flipH="1">
          <a:off x="4200525" y="501586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204</xdr:row>
      <xdr:rowOff>0</xdr:rowOff>
    </xdr:from>
    <xdr:to>
      <xdr:col>22</xdr:col>
      <xdr:colOff>0</xdr:colOff>
      <xdr:row>204</xdr:row>
      <xdr:rowOff>0</xdr:rowOff>
    </xdr:to>
    <xdr:sp macro="" textlink="">
      <xdr:nvSpPr>
        <xdr:cNvPr id="173" name="Line 153">
          <a:extLst>
            <a:ext uri="{FF2B5EF4-FFF2-40B4-BE49-F238E27FC236}">
              <a16:creationId xmlns:a16="http://schemas.microsoft.com/office/drawing/2014/main" id="{00000000-0008-0000-0400-0000AD000000}"/>
            </a:ext>
          </a:extLst>
        </xdr:cNvPr>
        <xdr:cNvSpPr>
          <a:spLocks noChangeShapeType="1"/>
        </xdr:cNvSpPr>
      </xdr:nvSpPr>
      <xdr:spPr bwMode="auto">
        <a:xfrm flipH="1">
          <a:off x="4200525" y="501586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204</xdr:row>
      <xdr:rowOff>0</xdr:rowOff>
    </xdr:from>
    <xdr:to>
      <xdr:col>22</xdr:col>
      <xdr:colOff>0</xdr:colOff>
      <xdr:row>204</xdr:row>
      <xdr:rowOff>0</xdr:rowOff>
    </xdr:to>
    <xdr:sp macro="" textlink="">
      <xdr:nvSpPr>
        <xdr:cNvPr id="174" name="Line 154">
          <a:extLst>
            <a:ext uri="{FF2B5EF4-FFF2-40B4-BE49-F238E27FC236}">
              <a16:creationId xmlns:a16="http://schemas.microsoft.com/office/drawing/2014/main" id="{00000000-0008-0000-0400-0000AE000000}"/>
            </a:ext>
          </a:extLst>
        </xdr:cNvPr>
        <xdr:cNvSpPr>
          <a:spLocks noChangeShapeType="1"/>
        </xdr:cNvSpPr>
      </xdr:nvSpPr>
      <xdr:spPr bwMode="auto">
        <a:xfrm flipH="1">
          <a:off x="4200525" y="501586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204</xdr:row>
      <xdr:rowOff>0</xdr:rowOff>
    </xdr:from>
    <xdr:to>
      <xdr:col>22</xdr:col>
      <xdr:colOff>0</xdr:colOff>
      <xdr:row>204</xdr:row>
      <xdr:rowOff>0</xdr:rowOff>
    </xdr:to>
    <xdr:sp macro="" textlink="">
      <xdr:nvSpPr>
        <xdr:cNvPr id="175" name="Line 155">
          <a:extLst>
            <a:ext uri="{FF2B5EF4-FFF2-40B4-BE49-F238E27FC236}">
              <a16:creationId xmlns:a16="http://schemas.microsoft.com/office/drawing/2014/main" id="{00000000-0008-0000-0400-0000AF000000}"/>
            </a:ext>
          </a:extLst>
        </xdr:cNvPr>
        <xdr:cNvSpPr>
          <a:spLocks noChangeShapeType="1"/>
        </xdr:cNvSpPr>
      </xdr:nvSpPr>
      <xdr:spPr bwMode="auto">
        <a:xfrm flipH="1">
          <a:off x="4200525" y="501586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204</xdr:row>
      <xdr:rowOff>0</xdr:rowOff>
    </xdr:from>
    <xdr:to>
      <xdr:col>22</xdr:col>
      <xdr:colOff>0</xdr:colOff>
      <xdr:row>204</xdr:row>
      <xdr:rowOff>0</xdr:rowOff>
    </xdr:to>
    <xdr:sp macro="" textlink="">
      <xdr:nvSpPr>
        <xdr:cNvPr id="176" name="Line 156">
          <a:extLst>
            <a:ext uri="{FF2B5EF4-FFF2-40B4-BE49-F238E27FC236}">
              <a16:creationId xmlns:a16="http://schemas.microsoft.com/office/drawing/2014/main" id="{00000000-0008-0000-0400-0000B0000000}"/>
            </a:ext>
          </a:extLst>
        </xdr:cNvPr>
        <xdr:cNvSpPr>
          <a:spLocks noChangeShapeType="1"/>
        </xdr:cNvSpPr>
      </xdr:nvSpPr>
      <xdr:spPr bwMode="auto">
        <a:xfrm flipH="1">
          <a:off x="4200525" y="501586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204</xdr:row>
      <xdr:rowOff>0</xdr:rowOff>
    </xdr:from>
    <xdr:to>
      <xdr:col>22</xdr:col>
      <xdr:colOff>0</xdr:colOff>
      <xdr:row>204</xdr:row>
      <xdr:rowOff>0</xdr:rowOff>
    </xdr:to>
    <xdr:sp macro="" textlink="">
      <xdr:nvSpPr>
        <xdr:cNvPr id="177" name="Line 157">
          <a:extLst>
            <a:ext uri="{FF2B5EF4-FFF2-40B4-BE49-F238E27FC236}">
              <a16:creationId xmlns:a16="http://schemas.microsoft.com/office/drawing/2014/main" id="{00000000-0008-0000-0400-0000B1000000}"/>
            </a:ext>
          </a:extLst>
        </xdr:cNvPr>
        <xdr:cNvSpPr>
          <a:spLocks noChangeShapeType="1"/>
        </xdr:cNvSpPr>
      </xdr:nvSpPr>
      <xdr:spPr bwMode="auto">
        <a:xfrm flipH="1">
          <a:off x="4200525" y="501586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27</xdr:col>
      <xdr:colOff>128337</xdr:colOff>
      <xdr:row>11</xdr:row>
      <xdr:rowOff>7326</xdr:rowOff>
    </xdr:from>
    <xdr:to>
      <xdr:col>30</xdr:col>
      <xdr:colOff>137861</xdr:colOff>
      <xdr:row>13</xdr:row>
      <xdr:rowOff>65942</xdr:rowOff>
    </xdr:to>
    <xdr:sp macro="" textlink="">
      <xdr:nvSpPr>
        <xdr:cNvPr id="2" name="Rectangle 24">
          <a:extLst>
            <a:ext uri="{FF2B5EF4-FFF2-40B4-BE49-F238E27FC236}">
              <a16:creationId xmlns:a16="http://schemas.microsoft.com/office/drawing/2014/main" id="{00000000-0008-0000-0600-000002000000}"/>
            </a:ext>
          </a:extLst>
        </xdr:cNvPr>
        <xdr:cNvSpPr>
          <a:spLocks noChangeArrowheads="1"/>
        </xdr:cNvSpPr>
      </xdr:nvSpPr>
      <xdr:spPr bwMode="auto">
        <a:xfrm>
          <a:off x="5858376" y="2002563"/>
          <a:ext cx="445669" cy="173918"/>
        </a:xfrm>
        <a:prstGeom prst="rect">
          <a:avLst/>
        </a:prstGeom>
        <a:solidFill>
          <a:srgbClr val="FFFFFF"/>
        </a:solidFill>
        <a:ln w="3175">
          <a:noFill/>
          <a:miter lim="800000"/>
          <a:headEnd/>
          <a:tailEnd/>
        </a:ln>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850" b="0" i="0" u="none" strike="noStrike" kern="0" cap="none" spc="0" normalizeH="0" baseline="0" noProof="0">
              <a:ln>
                <a:noFill/>
              </a:ln>
              <a:solidFill>
                <a:srgbClr val="000000"/>
              </a:solidFill>
              <a:effectLst/>
              <a:uLnTx/>
              <a:uFillTx/>
              <a:latin typeface="ＭＳ Ｐゴシック"/>
              <a:ea typeface="ＭＳ Ｐゴシック"/>
            </a:rPr>
            <a:t>休　憩</a:t>
          </a:r>
        </a:p>
      </xdr:txBody>
    </xdr:sp>
    <xdr:clientData/>
  </xdr:twoCellAnchor>
  <xdr:twoCellAnchor>
    <xdr:from>
      <xdr:col>62</xdr:col>
      <xdr:colOff>256760</xdr:colOff>
      <xdr:row>2</xdr:row>
      <xdr:rowOff>107673</xdr:rowOff>
    </xdr:from>
    <xdr:to>
      <xdr:col>266</xdr:col>
      <xdr:colOff>38100</xdr:colOff>
      <xdr:row>5</xdr:row>
      <xdr:rowOff>66675</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1524835" y="450573"/>
          <a:ext cx="2705515" cy="48287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・県に合わせ、判定を</a:t>
          </a:r>
          <a:r>
            <a:rPr kumimoji="1" lang="en-US" altLang="ja-JP" sz="1100"/>
            <a:t>30</a:t>
          </a:r>
          <a:r>
            <a:rPr kumimoji="1" lang="ja-JP" altLang="en-US" sz="1100"/>
            <a:t>分単位に修正</a:t>
          </a:r>
          <a:endParaRPr kumimoji="1" lang="en-US" altLang="ja-JP" sz="1100"/>
        </a:p>
        <a:p>
          <a:r>
            <a:rPr kumimoji="1" lang="ja-JP" altLang="en-US" sz="1100"/>
            <a:t>・理学療法士追加</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27</xdr:col>
      <xdr:colOff>140369</xdr:colOff>
      <xdr:row>11</xdr:row>
      <xdr:rowOff>10887</xdr:rowOff>
    </xdr:from>
    <xdr:to>
      <xdr:col>30</xdr:col>
      <xdr:colOff>140368</xdr:colOff>
      <xdr:row>14</xdr:row>
      <xdr:rowOff>1</xdr:rowOff>
    </xdr:to>
    <xdr:sp macro="" textlink="">
      <xdr:nvSpPr>
        <xdr:cNvPr id="2" name="Rectangle 24">
          <a:extLst>
            <a:ext uri="{FF2B5EF4-FFF2-40B4-BE49-F238E27FC236}">
              <a16:creationId xmlns:a16="http://schemas.microsoft.com/office/drawing/2014/main" id="{00000000-0008-0000-0700-000002000000}"/>
            </a:ext>
          </a:extLst>
        </xdr:cNvPr>
        <xdr:cNvSpPr>
          <a:spLocks noChangeArrowheads="1"/>
        </xdr:cNvSpPr>
      </xdr:nvSpPr>
      <xdr:spPr bwMode="auto">
        <a:xfrm>
          <a:off x="5860382" y="2036203"/>
          <a:ext cx="436144" cy="179614"/>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62</xdr:col>
      <xdr:colOff>190499</xdr:colOff>
      <xdr:row>2</xdr:row>
      <xdr:rowOff>107673</xdr:rowOff>
    </xdr:from>
    <xdr:to>
      <xdr:col>265</xdr:col>
      <xdr:colOff>129623</xdr:colOff>
      <xdr:row>5</xdr:row>
      <xdr:rowOff>60463</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11330608" y="455543"/>
          <a:ext cx="2705515" cy="48287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・県に合わせ、判定を</a:t>
          </a:r>
          <a:r>
            <a:rPr kumimoji="1" lang="en-US" altLang="ja-JP" sz="1100"/>
            <a:t>30</a:t>
          </a:r>
          <a:r>
            <a:rPr kumimoji="1" lang="ja-JP" altLang="en-US" sz="1100"/>
            <a:t>分単位に修正</a:t>
          </a:r>
          <a:endParaRPr kumimoji="1" lang="en-US" altLang="ja-JP" sz="1100"/>
        </a:p>
        <a:p>
          <a:r>
            <a:rPr kumimoji="1" lang="ja-JP" altLang="en-US" sz="1100"/>
            <a:t>・理学療法士追加</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27</xdr:col>
      <xdr:colOff>136071</xdr:colOff>
      <xdr:row>11</xdr:row>
      <xdr:rowOff>10887</xdr:rowOff>
    </xdr:from>
    <xdr:to>
      <xdr:col>30</xdr:col>
      <xdr:colOff>136072</xdr:colOff>
      <xdr:row>14</xdr:row>
      <xdr:rowOff>1</xdr:rowOff>
    </xdr:to>
    <xdr:sp macro="" textlink="">
      <xdr:nvSpPr>
        <xdr:cNvPr id="3" name="Rectangle 24">
          <a:extLst>
            <a:ext uri="{FF2B5EF4-FFF2-40B4-BE49-F238E27FC236}">
              <a16:creationId xmlns:a16="http://schemas.microsoft.com/office/drawing/2014/main" id="{00000000-0008-0000-0800-000003000000}"/>
            </a:ext>
          </a:extLst>
        </xdr:cNvPr>
        <xdr:cNvSpPr>
          <a:spLocks noChangeArrowheads="1"/>
        </xdr:cNvSpPr>
      </xdr:nvSpPr>
      <xdr:spPr bwMode="auto">
        <a:xfrm>
          <a:off x="5791200" y="2041073"/>
          <a:ext cx="424543" cy="179614"/>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62</xdr:col>
      <xdr:colOff>256761</xdr:colOff>
      <xdr:row>2</xdr:row>
      <xdr:rowOff>16565</xdr:rowOff>
    </xdr:from>
    <xdr:to>
      <xdr:col>266</xdr:col>
      <xdr:colOff>55080</xdr:colOff>
      <xdr:row>4</xdr:row>
      <xdr:rowOff>135008</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11413435" y="364435"/>
          <a:ext cx="2705515" cy="48287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・県に合わせ、判定を</a:t>
          </a:r>
          <a:r>
            <a:rPr kumimoji="1" lang="en-US" altLang="ja-JP" sz="1100"/>
            <a:t>30</a:t>
          </a:r>
          <a:r>
            <a:rPr kumimoji="1" lang="ja-JP" altLang="en-US" sz="1100"/>
            <a:t>分単位に修正</a:t>
          </a:r>
          <a:endParaRPr kumimoji="1" lang="en-US" altLang="ja-JP" sz="1100"/>
        </a:p>
        <a:p>
          <a:r>
            <a:rPr kumimoji="1" lang="ja-JP" altLang="en-US" sz="1100"/>
            <a:t>・理学療法士追加</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27</xdr:col>
      <xdr:colOff>138573</xdr:colOff>
      <xdr:row>11</xdr:row>
      <xdr:rowOff>4131</xdr:rowOff>
    </xdr:from>
    <xdr:to>
      <xdr:col>30</xdr:col>
      <xdr:colOff>138573</xdr:colOff>
      <xdr:row>13</xdr:row>
      <xdr:rowOff>68443</xdr:rowOff>
    </xdr:to>
    <xdr:sp macro="" textlink="">
      <xdr:nvSpPr>
        <xdr:cNvPr id="4" name="Rectangle 24">
          <a:extLst>
            <a:ext uri="{FF2B5EF4-FFF2-40B4-BE49-F238E27FC236}">
              <a16:creationId xmlns:a16="http://schemas.microsoft.com/office/drawing/2014/main" id="{00000000-0008-0000-0900-000004000000}"/>
            </a:ext>
          </a:extLst>
        </xdr:cNvPr>
        <xdr:cNvSpPr>
          <a:spLocks noChangeArrowheads="1"/>
        </xdr:cNvSpPr>
      </xdr:nvSpPr>
      <xdr:spPr bwMode="auto">
        <a:xfrm>
          <a:off x="5858586" y="2029447"/>
          <a:ext cx="436145" cy="179614"/>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62</xdr:col>
      <xdr:colOff>207065</xdr:colOff>
      <xdr:row>2</xdr:row>
      <xdr:rowOff>99391</xdr:rowOff>
    </xdr:from>
    <xdr:to>
      <xdr:col>266</xdr:col>
      <xdr:colOff>5385</xdr:colOff>
      <xdr:row>5</xdr:row>
      <xdr:rowOff>52181</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11347174" y="447261"/>
          <a:ext cx="2705515" cy="48287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・県に合わせ、判定を</a:t>
          </a:r>
          <a:r>
            <a:rPr kumimoji="1" lang="en-US" altLang="ja-JP" sz="1100"/>
            <a:t>30</a:t>
          </a:r>
          <a:r>
            <a:rPr kumimoji="1" lang="ja-JP" altLang="en-US" sz="1100"/>
            <a:t>分単位に修正</a:t>
          </a:r>
          <a:endParaRPr kumimoji="1" lang="en-US" altLang="ja-JP" sz="1100"/>
        </a:p>
        <a:p>
          <a:r>
            <a:rPr kumimoji="1" lang="ja-JP" altLang="en-US" sz="1100"/>
            <a:t>・理学療法士追加</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0</xdr:colOff>
      <xdr:row>11</xdr:row>
      <xdr:rowOff>28575</xdr:rowOff>
    </xdr:from>
    <xdr:to>
      <xdr:col>30</xdr:col>
      <xdr:colOff>161925</xdr:colOff>
      <xdr:row>13</xdr:row>
      <xdr:rowOff>57150</xdr:rowOff>
    </xdr:to>
    <xdr:sp macro="" textlink="">
      <xdr:nvSpPr>
        <xdr:cNvPr id="2" name="Rectangle 24">
          <a:extLst>
            <a:ext uri="{FF2B5EF4-FFF2-40B4-BE49-F238E27FC236}">
              <a16:creationId xmlns:a16="http://schemas.microsoft.com/office/drawing/2014/main" id="{00000000-0008-0000-0A00-000002000000}"/>
            </a:ext>
          </a:extLst>
        </xdr:cNvPr>
        <xdr:cNvSpPr>
          <a:spLocks noChangeArrowheads="1"/>
        </xdr:cNvSpPr>
      </xdr:nvSpPr>
      <xdr:spPr bwMode="auto">
        <a:xfrm>
          <a:off x="5705475" y="2095500"/>
          <a:ext cx="428625" cy="142875"/>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30</xdr:col>
      <xdr:colOff>2198</xdr:colOff>
      <xdr:row>14</xdr:row>
      <xdr:rowOff>21249</xdr:rowOff>
    </xdr:from>
    <xdr:to>
      <xdr:col>33</xdr:col>
      <xdr:colOff>2198</xdr:colOff>
      <xdr:row>16</xdr:row>
      <xdr:rowOff>49824</xdr:rowOff>
    </xdr:to>
    <xdr:sp macro="" textlink="">
      <xdr:nvSpPr>
        <xdr:cNvPr id="3" name="Rectangle 24">
          <a:extLst>
            <a:ext uri="{FF2B5EF4-FFF2-40B4-BE49-F238E27FC236}">
              <a16:creationId xmlns:a16="http://schemas.microsoft.com/office/drawing/2014/main" id="{00000000-0008-0000-0A00-000003000000}"/>
            </a:ext>
          </a:extLst>
        </xdr:cNvPr>
        <xdr:cNvSpPr>
          <a:spLocks noChangeArrowheads="1"/>
        </xdr:cNvSpPr>
      </xdr:nvSpPr>
      <xdr:spPr bwMode="auto">
        <a:xfrm>
          <a:off x="5993423" y="2278674"/>
          <a:ext cx="428625" cy="142875"/>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29</xdr:col>
      <xdr:colOff>134082</xdr:colOff>
      <xdr:row>26</xdr:row>
      <xdr:rowOff>21982</xdr:rowOff>
    </xdr:from>
    <xdr:to>
      <xdr:col>32</xdr:col>
      <xdr:colOff>134083</xdr:colOff>
      <xdr:row>28</xdr:row>
      <xdr:rowOff>64478</xdr:rowOff>
    </xdr:to>
    <xdr:sp macro="" textlink="">
      <xdr:nvSpPr>
        <xdr:cNvPr id="4" name="Rectangle 24">
          <a:extLst>
            <a:ext uri="{FF2B5EF4-FFF2-40B4-BE49-F238E27FC236}">
              <a16:creationId xmlns:a16="http://schemas.microsoft.com/office/drawing/2014/main" id="{00000000-0008-0000-0A00-000004000000}"/>
            </a:ext>
          </a:extLst>
        </xdr:cNvPr>
        <xdr:cNvSpPr>
          <a:spLocks noChangeArrowheads="1"/>
        </xdr:cNvSpPr>
      </xdr:nvSpPr>
      <xdr:spPr bwMode="auto">
        <a:xfrm>
          <a:off x="5982432" y="3041407"/>
          <a:ext cx="428626" cy="156796"/>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25</xdr:col>
      <xdr:colOff>119780</xdr:colOff>
      <xdr:row>29</xdr:row>
      <xdr:rowOff>7167</xdr:rowOff>
    </xdr:from>
    <xdr:to>
      <xdr:col>28</xdr:col>
      <xdr:colOff>129367</xdr:colOff>
      <xdr:row>31</xdr:row>
      <xdr:rowOff>57659</xdr:rowOff>
    </xdr:to>
    <xdr:sp macro="" textlink="">
      <xdr:nvSpPr>
        <xdr:cNvPr id="5" name="Rectangle 24">
          <a:extLst>
            <a:ext uri="{FF2B5EF4-FFF2-40B4-BE49-F238E27FC236}">
              <a16:creationId xmlns:a16="http://schemas.microsoft.com/office/drawing/2014/main" id="{00000000-0008-0000-0A00-000005000000}"/>
            </a:ext>
          </a:extLst>
        </xdr:cNvPr>
        <xdr:cNvSpPr>
          <a:spLocks noChangeArrowheads="1"/>
        </xdr:cNvSpPr>
      </xdr:nvSpPr>
      <xdr:spPr bwMode="auto">
        <a:xfrm>
          <a:off x="5396630" y="3217092"/>
          <a:ext cx="438212" cy="164792"/>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33</xdr:col>
      <xdr:colOff>16851</xdr:colOff>
      <xdr:row>17</xdr:row>
      <xdr:rowOff>32972</xdr:rowOff>
    </xdr:from>
    <xdr:to>
      <xdr:col>36</xdr:col>
      <xdr:colOff>16851</xdr:colOff>
      <xdr:row>19</xdr:row>
      <xdr:rowOff>58617</xdr:rowOff>
    </xdr:to>
    <xdr:sp macro="" textlink="">
      <xdr:nvSpPr>
        <xdr:cNvPr id="6" name="Rectangle 24">
          <a:extLst>
            <a:ext uri="{FF2B5EF4-FFF2-40B4-BE49-F238E27FC236}">
              <a16:creationId xmlns:a16="http://schemas.microsoft.com/office/drawing/2014/main" id="{00000000-0008-0000-0A00-000006000000}"/>
            </a:ext>
          </a:extLst>
        </xdr:cNvPr>
        <xdr:cNvSpPr>
          <a:spLocks noChangeArrowheads="1"/>
        </xdr:cNvSpPr>
      </xdr:nvSpPr>
      <xdr:spPr bwMode="auto">
        <a:xfrm>
          <a:off x="6436701" y="2480897"/>
          <a:ext cx="428625" cy="139945"/>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27</xdr:col>
      <xdr:colOff>0</xdr:colOff>
      <xdr:row>20</xdr:row>
      <xdr:rowOff>24020</xdr:rowOff>
    </xdr:from>
    <xdr:to>
      <xdr:col>30</xdr:col>
      <xdr:colOff>132522</xdr:colOff>
      <xdr:row>22</xdr:row>
      <xdr:rowOff>65943</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5562600" y="2662445"/>
          <a:ext cx="561147" cy="156223"/>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33</xdr:col>
      <xdr:colOff>9525</xdr:colOff>
      <xdr:row>41</xdr:row>
      <xdr:rowOff>28575</xdr:rowOff>
    </xdr:from>
    <xdr:to>
      <xdr:col>36</xdr:col>
      <xdr:colOff>9525</xdr:colOff>
      <xdr:row>43</xdr:row>
      <xdr:rowOff>57150</xdr:rowOff>
    </xdr:to>
    <xdr:sp macro="" textlink="">
      <xdr:nvSpPr>
        <xdr:cNvPr id="8" name="Rectangle 24">
          <a:extLst>
            <a:ext uri="{FF2B5EF4-FFF2-40B4-BE49-F238E27FC236}">
              <a16:creationId xmlns:a16="http://schemas.microsoft.com/office/drawing/2014/main" id="{00000000-0008-0000-0A00-000008000000}"/>
            </a:ext>
          </a:extLst>
        </xdr:cNvPr>
        <xdr:cNvSpPr>
          <a:spLocks noChangeArrowheads="1"/>
        </xdr:cNvSpPr>
      </xdr:nvSpPr>
      <xdr:spPr bwMode="auto">
        <a:xfrm>
          <a:off x="6429375" y="4000500"/>
          <a:ext cx="428625" cy="142875"/>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33</xdr:col>
      <xdr:colOff>9525</xdr:colOff>
      <xdr:row>44</xdr:row>
      <xdr:rowOff>42496</xdr:rowOff>
    </xdr:from>
    <xdr:to>
      <xdr:col>36</xdr:col>
      <xdr:colOff>9525</xdr:colOff>
      <xdr:row>46</xdr:row>
      <xdr:rowOff>68140</xdr:rowOff>
    </xdr:to>
    <xdr:sp macro="" textlink="">
      <xdr:nvSpPr>
        <xdr:cNvPr id="9" name="Rectangle 24">
          <a:extLst>
            <a:ext uri="{FF2B5EF4-FFF2-40B4-BE49-F238E27FC236}">
              <a16:creationId xmlns:a16="http://schemas.microsoft.com/office/drawing/2014/main" id="{00000000-0008-0000-0A00-000009000000}"/>
            </a:ext>
          </a:extLst>
        </xdr:cNvPr>
        <xdr:cNvSpPr>
          <a:spLocks noChangeArrowheads="1"/>
        </xdr:cNvSpPr>
      </xdr:nvSpPr>
      <xdr:spPr bwMode="auto">
        <a:xfrm>
          <a:off x="6429375" y="4204921"/>
          <a:ext cx="428625" cy="139944"/>
        </a:xfrm>
        <a:prstGeom prst="rect">
          <a:avLst/>
        </a:prstGeom>
        <a:solidFill>
          <a:srgbClr val="FFFFFF"/>
        </a:solidFill>
        <a:ln w="3175">
          <a:noFill/>
          <a:miter lim="800000"/>
          <a:headEnd/>
          <a:tailEnd/>
        </a:ln>
      </xdr:spPr>
      <xdr:txBody>
        <a:bodyPr vertOverflow="clip" wrap="square" lIns="27432" tIns="18288" rIns="27432" bIns="18288" anchor="ctr" upright="1"/>
        <a:lstStyle/>
        <a:p>
          <a:pPr algn="ctr" rtl="0">
            <a:defRPr sz="1000"/>
          </a:pPr>
          <a:r>
            <a:rPr lang="ja-JP" altLang="en-US" sz="850" b="0" i="0" strike="noStrike">
              <a:solidFill>
                <a:srgbClr val="000000"/>
              </a:solidFill>
              <a:latin typeface="ＭＳ Ｐゴシック"/>
              <a:ea typeface="ＭＳ Ｐゴシック"/>
            </a:rPr>
            <a:t>休　憩</a:t>
          </a:r>
        </a:p>
      </xdr:txBody>
    </xdr:sp>
    <xdr:clientData/>
  </xdr:twoCellAnchor>
  <xdr:twoCellAnchor>
    <xdr:from>
      <xdr:col>6</xdr:col>
      <xdr:colOff>49696</xdr:colOff>
      <xdr:row>16</xdr:row>
      <xdr:rowOff>41412</xdr:rowOff>
    </xdr:from>
    <xdr:to>
      <xdr:col>9</xdr:col>
      <xdr:colOff>24848</xdr:colOff>
      <xdr:row>20</xdr:row>
      <xdr:rowOff>24847</xdr:rowOff>
    </xdr:to>
    <xdr:sp macro="" textlink="">
      <xdr:nvSpPr>
        <xdr:cNvPr id="10" name="楕円 9">
          <a:extLst>
            <a:ext uri="{FF2B5EF4-FFF2-40B4-BE49-F238E27FC236}">
              <a16:creationId xmlns:a16="http://schemas.microsoft.com/office/drawing/2014/main" id="{00000000-0008-0000-0A00-00000A000000}"/>
            </a:ext>
          </a:extLst>
        </xdr:cNvPr>
        <xdr:cNvSpPr/>
      </xdr:nvSpPr>
      <xdr:spPr bwMode="auto">
        <a:xfrm>
          <a:off x="2611921" y="2413137"/>
          <a:ext cx="403777" cy="250135"/>
        </a:xfrm>
        <a:prstGeom prst="ellipse">
          <a:avLst/>
        </a:prstGeom>
        <a:noFill/>
        <a:ln w="28575" cap="flat" cmpd="sng" algn="ctr">
          <a:solidFill>
            <a:srgbClr val="FF0000"/>
          </a:solidFill>
          <a:prstDash val="solid"/>
          <a:round/>
          <a:headEnd type="stealth"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60</xdr:col>
      <xdr:colOff>107674</xdr:colOff>
      <xdr:row>16</xdr:row>
      <xdr:rowOff>49696</xdr:rowOff>
    </xdr:from>
    <xdr:to>
      <xdr:col>61</xdr:col>
      <xdr:colOff>364435</xdr:colOff>
      <xdr:row>20</xdr:row>
      <xdr:rowOff>33131</xdr:rowOff>
    </xdr:to>
    <xdr:sp macro="" textlink="">
      <xdr:nvSpPr>
        <xdr:cNvPr id="11" name="楕円 10">
          <a:extLst>
            <a:ext uri="{FF2B5EF4-FFF2-40B4-BE49-F238E27FC236}">
              <a16:creationId xmlns:a16="http://schemas.microsoft.com/office/drawing/2014/main" id="{00000000-0008-0000-0A00-00000B000000}"/>
            </a:ext>
          </a:extLst>
        </xdr:cNvPr>
        <xdr:cNvSpPr/>
      </xdr:nvSpPr>
      <xdr:spPr bwMode="auto">
        <a:xfrm>
          <a:off x="10385149" y="2421421"/>
          <a:ext cx="399636" cy="250135"/>
        </a:xfrm>
        <a:prstGeom prst="ellipse">
          <a:avLst/>
        </a:prstGeom>
        <a:noFill/>
        <a:ln w="28575" cap="flat" cmpd="sng" algn="ctr">
          <a:solidFill>
            <a:srgbClr val="FF0000"/>
          </a:solidFill>
          <a:prstDash val="solid"/>
          <a:round/>
          <a:headEnd type="stealth"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24848</xdr:colOff>
      <xdr:row>18</xdr:row>
      <xdr:rowOff>16564</xdr:rowOff>
    </xdr:from>
    <xdr:to>
      <xdr:col>35</xdr:col>
      <xdr:colOff>124240</xdr:colOff>
      <xdr:row>25</xdr:row>
      <xdr:rowOff>8282</xdr:rowOff>
    </xdr:to>
    <xdr:cxnSp macro="">
      <xdr:nvCxnSpPr>
        <xdr:cNvPr id="12" name="直線矢印コネクタ 11">
          <a:extLst>
            <a:ext uri="{FF2B5EF4-FFF2-40B4-BE49-F238E27FC236}">
              <a16:creationId xmlns:a16="http://schemas.microsoft.com/office/drawing/2014/main" id="{00000000-0008-0000-0A00-00000C000000}"/>
            </a:ext>
          </a:extLst>
        </xdr:cNvPr>
        <xdr:cNvCxnSpPr>
          <a:endCxn id="10" idx="6"/>
        </xdr:cNvCxnSpPr>
      </xdr:nvCxnSpPr>
      <xdr:spPr bwMode="auto">
        <a:xfrm flipH="1" flipV="1">
          <a:off x="3015698" y="2540689"/>
          <a:ext cx="3814142" cy="410818"/>
        </a:xfrm>
        <a:prstGeom prst="straightConnector1">
          <a:avLst/>
        </a:prstGeom>
        <a:solidFill>
          <a:srgbClr val="FFFFFF"/>
        </a:solidFill>
        <a:ln w="28575" cap="flat" cmpd="sng" algn="ctr">
          <a:solidFill>
            <a:srgbClr val="FF0000"/>
          </a:solidFill>
          <a:prstDash val="solid"/>
          <a:round/>
          <a:headEnd type="none" w="med" len="med"/>
          <a:tailEnd type="triangle"/>
        </a:ln>
        <a:effectLst/>
      </xdr:spPr>
    </xdr:cxnSp>
    <xdr:clientData/>
  </xdr:twoCellAnchor>
  <xdr:twoCellAnchor>
    <xdr:from>
      <xdr:col>57</xdr:col>
      <xdr:colOff>14080</xdr:colOff>
      <xdr:row>19</xdr:row>
      <xdr:rowOff>42710</xdr:rowOff>
    </xdr:from>
    <xdr:to>
      <xdr:col>61</xdr:col>
      <xdr:colOff>6042</xdr:colOff>
      <xdr:row>23</xdr:row>
      <xdr:rowOff>47625</xdr:rowOff>
    </xdr:to>
    <xdr:cxnSp macro="">
      <xdr:nvCxnSpPr>
        <xdr:cNvPr id="13" name="直線矢印コネクタ 12">
          <a:extLst>
            <a:ext uri="{FF2B5EF4-FFF2-40B4-BE49-F238E27FC236}">
              <a16:creationId xmlns:a16="http://schemas.microsoft.com/office/drawing/2014/main" id="{00000000-0008-0000-0A00-00000D000000}"/>
            </a:ext>
          </a:extLst>
        </xdr:cNvPr>
        <xdr:cNvCxnSpPr/>
      </xdr:nvCxnSpPr>
      <xdr:spPr bwMode="auto">
        <a:xfrm flipV="1">
          <a:off x="9862930" y="2604935"/>
          <a:ext cx="563462" cy="271615"/>
        </a:xfrm>
        <a:prstGeom prst="straightConnector1">
          <a:avLst/>
        </a:prstGeom>
        <a:solidFill>
          <a:srgbClr val="FFFFFF"/>
        </a:solidFill>
        <a:ln w="28575" cap="flat" cmpd="sng" algn="ctr">
          <a:solidFill>
            <a:srgbClr val="FF0000"/>
          </a:solidFill>
          <a:prstDash val="solid"/>
          <a:round/>
          <a:headEnd type="none" w="med" len="med"/>
          <a:tailEnd type="triangle"/>
        </a:ln>
        <a:effectLst/>
      </xdr:spPr>
    </xdr:cxnSp>
    <xdr:clientData/>
  </xdr:twoCellAnchor>
  <xdr:twoCellAnchor>
    <xdr:from>
      <xdr:col>35</xdr:col>
      <xdr:colOff>0</xdr:colOff>
      <xdr:row>10</xdr:row>
      <xdr:rowOff>171450</xdr:rowOff>
    </xdr:from>
    <xdr:to>
      <xdr:col>59</xdr:col>
      <xdr:colOff>66675</xdr:colOff>
      <xdr:row>41</xdr:row>
      <xdr:rowOff>28575</xdr:rowOff>
    </xdr:to>
    <xdr:sp macro="" textlink="">
      <xdr:nvSpPr>
        <xdr:cNvPr id="14" name="四角形: 角を丸くする 13">
          <a:extLst>
            <a:ext uri="{FF2B5EF4-FFF2-40B4-BE49-F238E27FC236}">
              <a16:creationId xmlns:a16="http://schemas.microsoft.com/office/drawing/2014/main" id="{00000000-0008-0000-0A00-00000E000000}"/>
            </a:ext>
          </a:extLst>
        </xdr:cNvPr>
        <xdr:cNvSpPr/>
      </xdr:nvSpPr>
      <xdr:spPr bwMode="auto">
        <a:xfrm>
          <a:off x="6705600" y="2047875"/>
          <a:ext cx="3495675" cy="1952625"/>
        </a:xfrm>
        <a:prstGeom prst="roundRect">
          <a:avLst>
            <a:gd name="adj" fmla="val 9904"/>
          </a:avLst>
        </a:prstGeom>
        <a:solidFill>
          <a:schemeClr val="accent5">
            <a:lumMod val="20000"/>
            <a:lumOff val="80000"/>
          </a:schemeClr>
        </a:solidFill>
        <a:ln w="3175" cap="flat" cmpd="sng" algn="ctr">
          <a:solidFill>
            <a:srgbClr val="000000"/>
          </a:solidFill>
          <a:prstDash val="solid"/>
          <a:round/>
          <a:headEnd type="stealth" w="med" len="med"/>
          <a:tailEnd type="none" w="med" len="med"/>
        </a:ln>
        <a:effectLst/>
      </xdr:spPr>
      <xdr:txBody>
        <a:bodyPr vertOverflow="clip" wrap="square" lIns="18288" tIns="0" rIns="0" bIns="0" rtlCol="0" anchor="ctr" upright="1"/>
        <a:lstStyle/>
        <a:p>
          <a:pPr algn="l"/>
          <a:r>
            <a:rPr kumimoji="1" lang="ja-JP" altLang="en-US" sz="950"/>
            <a:t>勤務が</a:t>
          </a:r>
          <a:r>
            <a:rPr kumimoji="1" lang="en-US" altLang="ja-JP" sz="950"/>
            <a:t>7:15</a:t>
          </a:r>
          <a:r>
            <a:rPr kumimoji="1" lang="ja-JP" altLang="en-US" sz="950"/>
            <a:t>開始であっても、例えば</a:t>
          </a:r>
          <a:r>
            <a:rPr kumimoji="1" lang="en-US" altLang="ja-JP" sz="950"/>
            <a:t>7:30</a:t>
          </a:r>
          <a:r>
            <a:rPr kumimoji="1" lang="ja-JP" altLang="en-US" sz="950"/>
            <a:t>開園・開所であれば、棒グラフは</a:t>
          </a:r>
          <a:r>
            <a:rPr kumimoji="1" lang="en-US" altLang="ja-JP" sz="950"/>
            <a:t>7:30</a:t>
          </a:r>
          <a:r>
            <a:rPr kumimoji="1" lang="ja-JP" altLang="en-US" sz="950"/>
            <a:t>開始で</a:t>
          </a:r>
          <a:r>
            <a:rPr kumimoji="1" lang="en-US" altLang="ja-JP" sz="950"/>
            <a:t>OK</a:t>
          </a:r>
          <a:r>
            <a:rPr kumimoji="1" lang="ja-JP" altLang="en-US" sz="950"/>
            <a:t>です（本表では、児童がいる時間帯に保育士が適切に配置されているか確認しているため。）</a:t>
          </a:r>
          <a:endParaRPr kumimoji="1" lang="en-US" altLang="ja-JP" sz="950"/>
        </a:p>
        <a:p>
          <a:pPr algn="l"/>
          <a:r>
            <a:rPr kumimoji="1" lang="ja-JP" altLang="en-US" sz="950" b="1">
              <a:solidFill>
                <a:srgbClr val="FF0000"/>
              </a:solidFill>
            </a:rPr>
            <a:t>一方で、例えば</a:t>
          </a:r>
          <a:r>
            <a:rPr kumimoji="1" lang="en-US" altLang="ja-JP" sz="950" b="1">
              <a:solidFill>
                <a:srgbClr val="FF0000"/>
              </a:solidFill>
            </a:rPr>
            <a:t>7:20</a:t>
          </a:r>
          <a:r>
            <a:rPr kumimoji="1" lang="ja-JP" altLang="en-US" sz="950" b="1">
              <a:solidFill>
                <a:srgbClr val="FF0000"/>
              </a:solidFill>
            </a:rPr>
            <a:t>開園・開所で、</a:t>
          </a:r>
          <a:r>
            <a:rPr kumimoji="1" lang="en-US" altLang="ja-JP" sz="950" b="1">
              <a:solidFill>
                <a:srgbClr val="FF0000"/>
              </a:solidFill>
            </a:rPr>
            <a:t>7:20</a:t>
          </a:r>
          <a:r>
            <a:rPr kumimoji="1" lang="ja-JP" altLang="en-US" sz="950" b="1">
              <a:solidFill>
                <a:srgbClr val="FF0000"/>
              </a:solidFill>
            </a:rPr>
            <a:t>から児童の預け入れ、</a:t>
          </a:r>
          <a:r>
            <a:rPr kumimoji="1" lang="en-US" altLang="ja-JP" sz="950" b="1">
              <a:solidFill>
                <a:srgbClr val="FF0000"/>
              </a:solidFill>
            </a:rPr>
            <a:t>7:10</a:t>
          </a:r>
          <a:r>
            <a:rPr kumimoji="1" lang="ja-JP" altLang="en-US" sz="950" b="1">
              <a:solidFill>
                <a:srgbClr val="FF0000"/>
              </a:solidFill>
            </a:rPr>
            <a:t>から保育士配置の場合、</a:t>
          </a:r>
          <a:r>
            <a:rPr kumimoji="1" lang="en-US" altLang="ja-JP" sz="950" b="1">
              <a:solidFill>
                <a:srgbClr val="FF0000"/>
              </a:solidFill>
            </a:rPr>
            <a:t>7:00</a:t>
          </a:r>
          <a:r>
            <a:rPr kumimoji="1" lang="ja-JP" altLang="en-US" sz="950" b="1">
              <a:solidFill>
                <a:srgbClr val="FF0000"/>
              </a:solidFill>
            </a:rPr>
            <a:t>～</a:t>
          </a:r>
          <a:r>
            <a:rPr kumimoji="1" lang="en-US" altLang="ja-JP" sz="950" b="1">
              <a:solidFill>
                <a:srgbClr val="FF0000"/>
              </a:solidFill>
            </a:rPr>
            <a:t>7:30</a:t>
          </a:r>
          <a:r>
            <a:rPr kumimoji="1" lang="ja-JP" altLang="en-US" sz="950" b="1">
              <a:solidFill>
                <a:srgbClr val="FF0000"/>
              </a:solidFill>
            </a:rPr>
            <a:t>の時間帯別入所児童数に入力するとともに、各保育士の棒グラフにも入力をお願いします。</a:t>
          </a:r>
          <a:r>
            <a:rPr kumimoji="1" lang="ja-JP" altLang="ja-JP" sz="950" b="1">
              <a:solidFill>
                <a:srgbClr val="FF0000"/>
              </a:solidFill>
              <a:effectLst/>
              <a:latin typeface="+mn-lt"/>
              <a:ea typeface="+mn-ea"/>
              <a:cs typeface="+mn-cs"/>
            </a:rPr>
            <a:t>この場合、必要に応じ、</a:t>
          </a:r>
          <a:r>
            <a:rPr kumimoji="1" lang="ja-JP" altLang="en-US" sz="950" b="1">
              <a:solidFill>
                <a:srgbClr val="FF0000"/>
              </a:solidFill>
              <a:effectLst/>
              <a:latin typeface="+mn-lt"/>
              <a:ea typeface="+mn-ea"/>
              <a:cs typeface="+mn-cs"/>
            </a:rPr>
            <a:t>下</a:t>
          </a:r>
          <a:r>
            <a:rPr kumimoji="1" lang="ja-JP" altLang="ja-JP" sz="950" b="1">
              <a:solidFill>
                <a:srgbClr val="FF0000"/>
              </a:solidFill>
              <a:effectLst/>
              <a:latin typeface="+mn-lt"/>
              <a:ea typeface="+mn-ea"/>
              <a:cs typeface="+mn-cs"/>
            </a:rPr>
            <a:t>の黄緑色のコメントのように、</a:t>
          </a:r>
          <a:r>
            <a:rPr kumimoji="1" lang="ja-JP" altLang="en-US" sz="950" b="1">
              <a:solidFill>
                <a:srgbClr val="FF0000"/>
              </a:solidFill>
              <a:effectLst/>
              <a:latin typeface="+mn-lt"/>
              <a:ea typeface="+mn-ea"/>
              <a:cs typeface="+mn-cs"/>
            </a:rPr>
            <a:t>時間帯別で</a:t>
          </a:r>
          <a:r>
            <a:rPr kumimoji="1" lang="ja-JP" altLang="ja-JP" sz="950" b="1">
              <a:solidFill>
                <a:srgbClr val="FF0000"/>
              </a:solidFill>
              <a:effectLst/>
              <a:latin typeface="+mn-lt"/>
              <a:ea typeface="+mn-ea"/>
              <a:cs typeface="+mn-cs"/>
            </a:rPr>
            <a:t>年齢別児童数はそれぞれ何人いたのか確認させていただき、配置保育士数に問題がないのか確認させていただくことになります。</a:t>
          </a:r>
          <a:endParaRPr kumimoji="1" lang="ja-JP" altLang="en-US" sz="950" b="1">
            <a:solidFill>
              <a:srgbClr val="FF0000"/>
            </a:solidFill>
          </a:endParaRPr>
        </a:p>
      </xdr:txBody>
    </xdr:sp>
    <xdr:clientData/>
  </xdr:twoCellAnchor>
  <xdr:twoCellAnchor>
    <xdr:from>
      <xdr:col>61</xdr:col>
      <xdr:colOff>372718</xdr:colOff>
      <xdr:row>49</xdr:row>
      <xdr:rowOff>57979</xdr:rowOff>
    </xdr:from>
    <xdr:to>
      <xdr:col>62</xdr:col>
      <xdr:colOff>57979</xdr:colOff>
      <xdr:row>53</xdr:row>
      <xdr:rowOff>41414</xdr:rowOff>
    </xdr:to>
    <xdr:sp macro="" textlink="">
      <xdr:nvSpPr>
        <xdr:cNvPr id="16" name="楕円 15">
          <a:extLst>
            <a:ext uri="{FF2B5EF4-FFF2-40B4-BE49-F238E27FC236}">
              <a16:creationId xmlns:a16="http://schemas.microsoft.com/office/drawing/2014/main" id="{00000000-0008-0000-0A00-000010000000}"/>
            </a:ext>
          </a:extLst>
        </xdr:cNvPr>
        <xdr:cNvSpPr/>
      </xdr:nvSpPr>
      <xdr:spPr bwMode="auto">
        <a:xfrm>
          <a:off x="10793068" y="4525204"/>
          <a:ext cx="418686" cy="250135"/>
        </a:xfrm>
        <a:prstGeom prst="ellipse">
          <a:avLst/>
        </a:prstGeom>
        <a:noFill/>
        <a:ln w="28575" cap="flat" cmpd="sng" algn="ctr">
          <a:solidFill>
            <a:srgbClr val="FF0000"/>
          </a:solidFill>
          <a:prstDash val="solid"/>
          <a:round/>
          <a:headEnd type="stealth"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60</xdr:col>
      <xdr:colOff>82826</xdr:colOff>
      <xdr:row>53</xdr:row>
      <xdr:rowOff>5025</xdr:rowOff>
    </xdr:from>
    <xdr:to>
      <xdr:col>61</xdr:col>
      <xdr:colOff>434579</xdr:colOff>
      <xdr:row>57</xdr:row>
      <xdr:rowOff>16565</xdr:rowOff>
    </xdr:to>
    <xdr:cxnSp macro="">
      <xdr:nvCxnSpPr>
        <xdr:cNvPr id="17" name="直線矢印コネクタ 16">
          <a:extLst>
            <a:ext uri="{FF2B5EF4-FFF2-40B4-BE49-F238E27FC236}">
              <a16:creationId xmlns:a16="http://schemas.microsoft.com/office/drawing/2014/main" id="{00000000-0008-0000-0A00-000011000000}"/>
            </a:ext>
          </a:extLst>
        </xdr:cNvPr>
        <xdr:cNvCxnSpPr>
          <a:endCxn id="16" idx="3"/>
        </xdr:cNvCxnSpPr>
      </xdr:nvCxnSpPr>
      <xdr:spPr bwMode="auto">
        <a:xfrm flipV="1">
          <a:off x="10360301" y="4738950"/>
          <a:ext cx="494628" cy="278240"/>
        </a:xfrm>
        <a:prstGeom prst="straightConnector1">
          <a:avLst/>
        </a:prstGeom>
        <a:solidFill>
          <a:srgbClr val="FFFFFF"/>
        </a:solidFill>
        <a:ln w="28575" cap="flat" cmpd="sng" algn="ctr">
          <a:solidFill>
            <a:srgbClr val="FF0000"/>
          </a:solidFill>
          <a:prstDash val="solid"/>
          <a:round/>
          <a:headEnd type="none" w="med" len="med"/>
          <a:tailEnd type="triangle"/>
        </a:ln>
        <a:effectLst/>
      </xdr:spPr>
    </xdr:cxnSp>
    <xdr:clientData/>
  </xdr:twoCellAnchor>
  <xdr:twoCellAnchor>
    <xdr:from>
      <xdr:col>52</xdr:col>
      <xdr:colOff>66261</xdr:colOff>
      <xdr:row>49</xdr:row>
      <xdr:rowOff>57978</xdr:rowOff>
    </xdr:from>
    <xdr:to>
      <xdr:col>55</xdr:col>
      <xdr:colOff>66261</xdr:colOff>
      <xdr:row>53</xdr:row>
      <xdr:rowOff>41413</xdr:rowOff>
    </xdr:to>
    <xdr:sp macro="" textlink="">
      <xdr:nvSpPr>
        <xdr:cNvPr id="18" name="楕円 17">
          <a:extLst>
            <a:ext uri="{FF2B5EF4-FFF2-40B4-BE49-F238E27FC236}">
              <a16:creationId xmlns:a16="http://schemas.microsoft.com/office/drawing/2014/main" id="{00000000-0008-0000-0A00-000012000000}"/>
            </a:ext>
          </a:extLst>
        </xdr:cNvPr>
        <xdr:cNvSpPr/>
      </xdr:nvSpPr>
      <xdr:spPr bwMode="auto">
        <a:xfrm>
          <a:off x="9200736" y="4525203"/>
          <a:ext cx="428625" cy="250135"/>
        </a:xfrm>
        <a:prstGeom prst="ellipse">
          <a:avLst/>
        </a:prstGeom>
        <a:noFill/>
        <a:ln w="28575" cap="flat" cmpd="sng" algn="ctr">
          <a:solidFill>
            <a:srgbClr val="FF0000"/>
          </a:solidFill>
          <a:prstDash val="solid"/>
          <a:round/>
          <a:headEnd type="stealth"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48</xdr:col>
      <xdr:colOff>41413</xdr:colOff>
      <xdr:row>52</xdr:row>
      <xdr:rowOff>49698</xdr:rowOff>
    </xdr:from>
    <xdr:to>
      <xdr:col>52</xdr:col>
      <xdr:colOff>103531</xdr:colOff>
      <xdr:row>58</xdr:row>
      <xdr:rowOff>0</xdr:rowOff>
    </xdr:to>
    <xdr:cxnSp macro="">
      <xdr:nvCxnSpPr>
        <xdr:cNvPr id="19" name="直線矢印コネクタ 18">
          <a:extLst>
            <a:ext uri="{FF2B5EF4-FFF2-40B4-BE49-F238E27FC236}">
              <a16:creationId xmlns:a16="http://schemas.microsoft.com/office/drawing/2014/main" id="{00000000-0008-0000-0A00-000013000000}"/>
            </a:ext>
          </a:extLst>
        </xdr:cNvPr>
        <xdr:cNvCxnSpPr/>
      </xdr:nvCxnSpPr>
      <xdr:spPr bwMode="auto">
        <a:xfrm flipV="1">
          <a:off x="8604388" y="4707423"/>
          <a:ext cx="633618" cy="331302"/>
        </a:xfrm>
        <a:prstGeom prst="straightConnector1">
          <a:avLst/>
        </a:prstGeom>
        <a:solidFill>
          <a:srgbClr val="FFFFFF"/>
        </a:solidFill>
        <a:ln w="28575" cap="flat" cmpd="sng" algn="ctr">
          <a:solidFill>
            <a:srgbClr val="FF0000"/>
          </a:solidFill>
          <a:prstDash val="solid"/>
          <a:round/>
          <a:headEnd type="none" w="med" len="med"/>
          <a:tailEnd type="triangle"/>
        </a:ln>
        <a:effectLst/>
      </xdr:spPr>
    </xdr:cxnSp>
    <xdr:clientData/>
  </xdr:twoCellAnchor>
  <xdr:twoCellAnchor>
    <xdr:from>
      <xdr:col>20</xdr:col>
      <xdr:colOff>24848</xdr:colOff>
      <xdr:row>55</xdr:row>
      <xdr:rowOff>19050</xdr:rowOff>
    </xdr:from>
    <xdr:to>
      <xdr:col>62</xdr:col>
      <xdr:colOff>41413</xdr:colOff>
      <xdr:row>73</xdr:row>
      <xdr:rowOff>57151</xdr:rowOff>
    </xdr:to>
    <xdr:sp macro="" textlink="">
      <xdr:nvSpPr>
        <xdr:cNvPr id="20" name="四角形: 角を丸くする 19">
          <a:extLst>
            <a:ext uri="{FF2B5EF4-FFF2-40B4-BE49-F238E27FC236}">
              <a16:creationId xmlns:a16="http://schemas.microsoft.com/office/drawing/2014/main" id="{00000000-0008-0000-0A00-000014000000}"/>
            </a:ext>
          </a:extLst>
        </xdr:cNvPr>
        <xdr:cNvSpPr/>
      </xdr:nvSpPr>
      <xdr:spPr bwMode="auto">
        <a:xfrm>
          <a:off x="4587323" y="4867275"/>
          <a:ext cx="6607865" cy="1181101"/>
        </a:xfrm>
        <a:prstGeom prst="roundRect">
          <a:avLst/>
        </a:prstGeom>
        <a:solidFill>
          <a:srgbClr val="CCFFCC"/>
        </a:solidFill>
        <a:ln w="3175" cap="flat" cmpd="sng" algn="ctr">
          <a:solidFill>
            <a:srgbClr val="000000"/>
          </a:solidFill>
          <a:prstDash val="solid"/>
          <a:round/>
          <a:headEnd type="stealth" w="med" len="med"/>
          <a:tailEnd type="none" w="med" len="med"/>
        </a:ln>
        <a:effectLst/>
      </xdr:spPr>
      <xdr:txBody>
        <a:bodyPr vertOverflow="clip" wrap="square" lIns="18288" tIns="0" rIns="0" bIns="0" rtlCol="0" anchor="ctr" upright="1"/>
        <a:lstStyle/>
        <a:p>
          <a:pPr algn="l">
            <a:lnSpc>
              <a:spcPts val="1200"/>
            </a:lnSpc>
          </a:pPr>
          <a:r>
            <a:rPr kumimoji="1" lang="ja-JP" altLang="en-US" sz="950"/>
            <a:t>勤務時間が</a:t>
          </a:r>
          <a:r>
            <a:rPr kumimoji="1" lang="en-US" altLang="ja-JP" sz="950"/>
            <a:t>19:15</a:t>
          </a:r>
          <a:r>
            <a:rPr kumimoji="1" lang="ja-JP" altLang="en-US" sz="950"/>
            <a:t>終了であっても、棒グラフは</a:t>
          </a:r>
          <a:r>
            <a:rPr kumimoji="1" lang="en-US" altLang="ja-JP" sz="950"/>
            <a:t>19:30</a:t>
          </a:r>
          <a:r>
            <a:rPr kumimoji="1" lang="ja-JP" altLang="en-US" sz="950"/>
            <a:t>終了で</a:t>
          </a:r>
          <a:r>
            <a:rPr kumimoji="1" lang="en-US" altLang="ja-JP" sz="950"/>
            <a:t>OK</a:t>
          </a:r>
          <a:r>
            <a:rPr kumimoji="1" lang="ja-JP" altLang="en-US" sz="950"/>
            <a:t>です（棒グラフは</a:t>
          </a:r>
          <a:r>
            <a:rPr kumimoji="1" lang="en-US" altLang="ja-JP" sz="950"/>
            <a:t>30</a:t>
          </a:r>
          <a:r>
            <a:rPr kumimoji="1" lang="ja-JP" altLang="en-US" sz="950"/>
            <a:t>分刻みになっているため）。</a:t>
          </a:r>
          <a:endParaRPr kumimoji="1" lang="en-US" altLang="ja-JP" sz="950"/>
        </a:p>
        <a:p>
          <a:pPr algn="l">
            <a:lnSpc>
              <a:spcPts val="1200"/>
            </a:lnSpc>
          </a:pPr>
          <a:r>
            <a:rPr kumimoji="1" lang="ja-JP" altLang="en-US" sz="950" b="1">
              <a:solidFill>
                <a:srgbClr val="FF0000"/>
              </a:solidFill>
            </a:rPr>
            <a:t>ただし、この場合</a:t>
          </a:r>
          <a:r>
            <a:rPr kumimoji="1" lang="en-US" altLang="ja-JP" sz="950" b="1">
              <a:solidFill>
                <a:srgbClr val="FF0000"/>
              </a:solidFill>
            </a:rPr>
            <a:t>19:00</a:t>
          </a:r>
          <a:r>
            <a:rPr kumimoji="1" lang="ja-JP" altLang="en-US" sz="950" b="1">
              <a:solidFill>
                <a:srgbClr val="FF0000"/>
              </a:solidFill>
            </a:rPr>
            <a:t>～</a:t>
          </a:r>
          <a:r>
            <a:rPr kumimoji="1" lang="en-US" altLang="ja-JP" sz="950" b="1">
              <a:solidFill>
                <a:srgbClr val="FF0000"/>
              </a:solidFill>
            </a:rPr>
            <a:t>19:15</a:t>
          </a:r>
          <a:r>
            <a:rPr kumimoji="1" lang="ja-JP" altLang="en-US" sz="950" b="1">
              <a:solidFill>
                <a:srgbClr val="FF0000"/>
              </a:solidFill>
            </a:rPr>
            <a:t>までは３名の保育士が配置されており、配置上問題のないことは明らかですが、</a:t>
          </a:r>
          <a:r>
            <a:rPr kumimoji="1" lang="en-US" altLang="ja-JP" sz="950" b="1">
              <a:solidFill>
                <a:srgbClr val="FF0000"/>
              </a:solidFill>
            </a:rPr>
            <a:t>19:15</a:t>
          </a:r>
          <a:r>
            <a:rPr kumimoji="1" lang="ja-JP" altLang="en-US" sz="950" b="1">
              <a:solidFill>
                <a:srgbClr val="FF0000"/>
              </a:solidFill>
            </a:rPr>
            <a:t>からは保育士２名体制ですので、</a:t>
          </a:r>
          <a:r>
            <a:rPr kumimoji="1" lang="en-US" altLang="ja-JP" sz="950" b="1">
              <a:solidFill>
                <a:srgbClr val="FF0000"/>
              </a:solidFill>
            </a:rPr>
            <a:t>19:15</a:t>
          </a:r>
          <a:r>
            <a:rPr kumimoji="1" lang="ja-JP" altLang="en-US" sz="950" b="1">
              <a:solidFill>
                <a:srgbClr val="FF0000"/>
              </a:solidFill>
            </a:rPr>
            <a:t>～</a:t>
          </a:r>
          <a:r>
            <a:rPr kumimoji="1" lang="en-US" altLang="ja-JP" sz="950" b="1">
              <a:solidFill>
                <a:srgbClr val="FF0000"/>
              </a:solidFill>
            </a:rPr>
            <a:t>19:30</a:t>
          </a:r>
          <a:r>
            <a:rPr kumimoji="1" lang="ja-JP" altLang="en-US" sz="950" b="1">
              <a:solidFill>
                <a:srgbClr val="FF0000"/>
              </a:solidFill>
            </a:rPr>
            <a:t>までの年齢別児童数によっては保育士が不足していることになります（例えば、</a:t>
          </a:r>
          <a:r>
            <a:rPr kumimoji="1" lang="en-US" altLang="ja-JP" sz="950" b="1">
              <a:solidFill>
                <a:srgbClr val="FF0000"/>
              </a:solidFill>
            </a:rPr>
            <a:t>19:15</a:t>
          </a:r>
          <a:r>
            <a:rPr kumimoji="1" lang="ja-JP" altLang="en-US" sz="950" b="1">
              <a:solidFill>
                <a:srgbClr val="FF0000"/>
              </a:solidFill>
            </a:rPr>
            <a:t>～</a:t>
          </a:r>
          <a:r>
            <a:rPr kumimoji="1" lang="en-US" altLang="ja-JP" sz="950" b="1">
              <a:solidFill>
                <a:srgbClr val="FF0000"/>
              </a:solidFill>
            </a:rPr>
            <a:t>19:30</a:t>
          </a:r>
          <a:r>
            <a:rPr kumimoji="1" lang="ja-JP" altLang="en-US" sz="950" b="1">
              <a:solidFill>
                <a:srgbClr val="FF0000"/>
              </a:solidFill>
            </a:rPr>
            <a:t>までの間、１歳児４名、２歳児７名、３歳児２名、４歳児</a:t>
          </a:r>
          <a:r>
            <a:rPr kumimoji="1" lang="en-US" altLang="ja-JP" sz="950" b="1">
              <a:solidFill>
                <a:srgbClr val="FF0000"/>
              </a:solidFill>
            </a:rPr>
            <a:t>18</a:t>
          </a:r>
          <a:r>
            <a:rPr kumimoji="1" lang="ja-JP" altLang="en-US" sz="950" b="1">
              <a:solidFill>
                <a:srgbClr val="FF0000"/>
              </a:solidFill>
            </a:rPr>
            <a:t>名の場合、必要保育士数は３名なので、１名不足することになります）。よって、</a:t>
          </a:r>
          <a:r>
            <a:rPr kumimoji="1" lang="en-US" altLang="ja-JP" sz="950" b="1">
              <a:solidFill>
                <a:srgbClr val="FF0000"/>
              </a:solidFill>
            </a:rPr>
            <a:t>19:15</a:t>
          </a:r>
          <a:r>
            <a:rPr kumimoji="1" lang="ja-JP" altLang="en-US" sz="950" b="1">
              <a:solidFill>
                <a:srgbClr val="FF0000"/>
              </a:solidFill>
            </a:rPr>
            <a:t>～</a:t>
          </a:r>
          <a:r>
            <a:rPr kumimoji="1" lang="en-US" altLang="ja-JP" sz="950" b="1">
              <a:solidFill>
                <a:srgbClr val="FF0000"/>
              </a:solidFill>
            </a:rPr>
            <a:t>19:30</a:t>
          </a:r>
          <a:r>
            <a:rPr kumimoji="1" lang="ja-JP" altLang="en-US" sz="950" b="1">
              <a:solidFill>
                <a:srgbClr val="FF0000"/>
              </a:solidFill>
            </a:rPr>
            <a:t>までの時間帯に、年齢別児童数はそれぞれ何人いたのか確認させていただき、配置保育士数に問題がないのか確認させていただくことになります。</a:t>
          </a:r>
        </a:p>
      </xdr:txBody>
    </xdr:sp>
    <xdr:clientData/>
  </xdr:twoCellAnchor>
  <xdr:twoCellAnchor>
    <xdr:from>
      <xdr:col>2</xdr:col>
      <xdr:colOff>16564</xdr:colOff>
      <xdr:row>55</xdr:row>
      <xdr:rowOff>0</xdr:rowOff>
    </xdr:from>
    <xdr:to>
      <xdr:col>19</xdr:col>
      <xdr:colOff>91107</xdr:colOff>
      <xdr:row>73</xdr:row>
      <xdr:rowOff>28575</xdr:rowOff>
    </xdr:to>
    <xdr:sp macro="" textlink="">
      <xdr:nvSpPr>
        <xdr:cNvPr id="21" name="四角形: 角を丸くする 20">
          <a:extLst>
            <a:ext uri="{FF2B5EF4-FFF2-40B4-BE49-F238E27FC236}">
              <a16:creationId xmlns:a16="http://schemas.microsoft.com/office/drawing/2014/main" id="{00000000-0008-0000-0A00-000015000000}"/>
            </a:ext>
          </a:extLst>
        </xdr:cNvPr>
        <xdr:cNvSpPr/>
      </xdr:nvSpPr>
      <xdr:spPr bwMode="auto">
        <a:xfrm>
          <a:off x="569014" y="4848225"/>
          <a:ext cx="3941693" cy="1171575"/>
        </a:xfrm>
        <a:prstGeom prst="roundRect">
          <a:avLst/>
        </a:prstGeom>
        <a:solidFill>
          <a:srgbClr val="FFFFCC"/>
        </a:solidFill>
        <a:ln w="3175" cap="flat" cmpd="sng" algn="ctr">
          <a:solidFill>
            <a:srgbClr val="000000"/>
          </a:solidFill>
          <a:prstDash val="solid"/>
          <a:round/>
          <a:headEnd type="stealth" w="med" len="med"/>
          <a:tailEnd type="none" w="med" len="med"/>
        </a:ln>
        <a:effectLst/>
      </xdr:spPr>
      <xdr:txBody>
        <a:bodyPr vertOverflow="clip" wrap="square" lIns="18288" tIns="0" rIns="0" bIns="0" rtlCol="0" anchor="ctr" upright="1"/>
        <a:lstStyle/>
        <a:p>
          <a:pPr algn="l">
            <a:lnSpc>
              <a:spcPts val="1200"/>
            </a:lnSpc>
          </a:pPr>
          <a:r>
            <a:rPr kumimoji="1" lang="en-US" altLang="ja-JP" sz="1000"/>
            <a:t>12:15</a:t>
          </a:r>
          <a:r>
            <a:rPr kumimoji="1" lang="ja-JP" altLang="en-US" sz="1000"/>
            <a:t>から休憩の場合であっても、棒グラフは</a:t>
          </a:r>
          <a:r>
            <a:rPr kumimoji="1" lang="en-US" altLang="ja-JP" sz="1000"/>
            <a:t>12:00</a:t>
          </a:r>
          <a:r>
            <a:rPr kumimoji="1" lang="ja-JP" altLang="en-US" sz="1000"/>
            <a:t>～</a:t>
          </a:r>
          <a:r>
            <a:rPr kumimoji="1" lang="en-US" altLang="ja-JP" sz="1000"/>
            <a:t>12:30</a:t>
          </a:r>
          <a:r>
            <a:rPr kumimoji="1" lang="ja-JP" altLang="en-US" sz="1000"/>
            <a:t>まで塗りつぶされていて</a:t>
          </a:r>
          <a:r>
            <a:rPr kumimoji="1" lang="en-US" altLang="ja-JP" sz="1000"/>
            <a:t>OK</a:t>
          </a:r>
          <a:r>
            <a:rPr kumimoji="1" lang="ja-JP" altLang="en-US" sz="1000"/>
            <a:t>です（棒グラフは</a:t>
          </a:r>
          <a:r>
            <a:rPr kumimoji="1" lang="en-US" altLang="ja-JP" sz="1000"/>
            <a:t>30</a:t>
          </a:r>
          <a:r>
            <a:rPr kumimoji="1" lang="ja-JP" altLang="en-US" sz="1000"/>
            <a:t>分刻みになっているため）。</a:t>
          </a:r>
          <a:r>
            <a:rPr kumimoji="1" lang="ja-JP" altLang="en-US" sz="1000" b="1">
              <a:solidFill>
                <a:srgbClr val="FF0000"/>
              </a:solidFill>
            </a:rPr>
            <a:t>この場合、棒グラフをもとに、</a:t>
          </a:r>
          <a:r>
            <a:rPr kumimoji="1" lang="ja-JP" altLang="ja-JP" sz="1000" b="1">
              <a:solidFill>
                <a:srgbClr val="FF0000"/>
              </a:solidFill>
              <a:effectLst/>
              <a:latin typeface="+mn-lt"/>
              <a:ea typeface="+mn-ea"/>
              <a:cs typeface="+mn-cs"/>
            </a:rPr>
            <a:t>配置保育士数に問題がないのか確認させていただくことになります</a:t>
          </a:r>
          <a:r>
            <a:rPr kumimoji="1" lang="ja-JP" altLang="en-US" sz="1000" b="1">
              <a:solidFill>
                <a:srgbClr val="FF0000"/>
              </a:solidFill>
              <a:effectLst/>
              <a:latin typeface="+mn-lt"/>
              <a:ea typeface="+mn-ea"/>
              <a:cs typeface="+mn-cs"/>
            </a:rPr>
            <a:t>（この例の場合、</a:t>
          </a:r>
          <a:r>
            <a:rPr kumimoji="1" lang="en-US" altLang="ja-JP" sz="1000" b="1">
              <a:solidFill>
                <a:srgbClr val="FF0000"/>
              </a:solidFill>
              <a:effectLst/>
              <a:latin typeface="+mn-lt"/>
              <a:ea typeface="+mn-ea"/>
              <a:cs typeface="+mn-cs"/>
            </a:rPr>
            <a:t>12:15</a:t>
          </a:r>
          <a:r>
            <a:rPr kumimoji="1" lang="ja-JP" altLang="en-US" sz="1000" b="1">
              <a:solidFill>
                <a:srgbClr val="FF0000"/>
              </a:solidFill>
              <a:effectLst/>
              <a:latin typeface="+mn-lt"/>
              <a:ea typeface="+mn-ea"/>
              <a:cs typeface="+mn-cs"/>
            </a:rPr>
            <a:t>から休憩ですが、下段の保育士の合計欄では</a:t>
          </a:r>
          <a:r>
            <a:rPr kumimoji="1" lang="en-US" altLang="ja-JP" sz="1000" b="1">
              <a:solidFill>
                <a:srgbClr val="FF0000"/>
              </a:solidFill>
              <a:effectLst/>
              <a:latin typeface="+mn-lt"/>
              <a:ea typeface="+mn-ea"/>
              <a:cs typeface="+mn-cs"/>
            </a:rPr>
            <a:t>12:00</a:t>
          </a:r>
          <a:r>
            <a:rPr kumimoji="1" lang="ja-JP" altLang="en-US" sz="1000" b="1">
              <a:solidFill>
                <a:srgbClr val="FF0000"/>
              </a:solidFill>
              <a:effectLst/>
              <a:latin typeface="+mn-lt"/>
              <a:ea typeface="+mn-ea"/>
              <a:cs typeface="+mn-cs"/>
            </a:rPr>
            <a:t>～</a:t>
          </a:r>
          <a:r>
            <a:rPr kumimoji="1" lang="en-US" altLang="ja-JP" sz="1000" b="1">
              <a:solidFill>
                <a:srgbClr val="FF0000"/>
              </a:solidFill>
              <a:effectLst/>
              <a:latin typeface="+mn-lt"/>
              <a:ea typeface="+mn-ea"/>
              <a:cs typeface="+mn-cs"/>
            </a:rPr>
            <a:t>12:30</a:t>
          </a:r>
          <a:r>
            <a:rPr kumimoji="1" lang="ja-JP" altLang="en-US" sz="1000" b="1">
              <a:solidFill>
                <a:srgbClr val="FF0000"/>
              </a:solidFill>
              <a:effectLst/>
              <a:latin typeface="+mn-lt"/>
              <a:ea typeface="+mn-ea"/>
              <a:cs typeface="+mn-cs"/>
            </a:rPr>
            <a:t>まで保育士数１としてカウントされているため）</a:t>
          </a:r>
          <a:r>
            <a:rPr kumimoji="1" lang="ja-JP" altLang="ja-JP" sz="1000" b="1">
              <a:solidFill>
                <a:srgbClr val="FF0000"/>
              </a:solidFill>
              <a:effectLst/>
              <a:latin typeface="+mn-lt"/>
              <a:ea typeface="+mn-ea"/>
              <a:cs typeface="+mn-cs"/>
            </a:rPr>
            <a:t>。</a:t>
          </a:r>
          <a:endParaRPr kumimoji="1" lang="ja-JP" altLang="en-US" sz="1000" b="1">
            <a:solidFill>
              <a:srgbClr val="FF0000"/>
            </a:solidFill>
          </a:endParaRPr>
        </a:p>
      </xdr:txBody>
    </xdr:sp>
    <xdr:clientData/>
  </xdr:twoCellAnchor>
  <xdr:twoCellAnchor>
    <xdr:from>
      <xdr:col>5</xdr:col>
      <xdr:colOff>120511</xdr:colOff>
      <xdr:row>31</xdr:row>
      <xdr:rowOff>64417</xdr:rowOff>
    </xdr:from>
    <xdr:to>
      <xdr:col>25</xdr:col>
      <xdr:colOff>23931</xdr:colOff>
      <xdr:row>55</xdr:row>
      <xdr:rowOff>0</xdr:rowOff>
    </xdr:to>
    <xdr:cxnSp macro="">
      <xdr:nvCxnSpPr>
        <xdr:cNvPr id="22" name="直線矢印コネクタ 21">
          <a:extLst>
            <a:ext uri="{FF2B5EF4-FFF2-40B4-BE49-F238E27FC236}">
              <a16:creationId xmlns:a16="http://schemas.microsoft.com/office/drawing/2014/main" id="{00000000-0008-0000-0A00-000016000000}"/>
            </a:ext>
          </a:extLst>
        </xdr:cNvPr>
        <xdr:cNvCxnSpPr>
          <a:stCxn id="21" idx="0"/>
          <a:endCxn id="23" idx="3"/>
        </xdr:cNvCxnSpPr>
      </xdr:nvCxnSpPr>
      <xdr:spPr bwMode="auto">
        <a:xfrm flipV="1">
          <a:off x="2539861" y="3388642"/>
          <a:ext cx="2760920" cy="1459583"/>
        </a:xfrm>
        <a:prstGeom prst="straightConnector1">
          <a:avLst/>
        </a:prstGeom>
        <a:solidFill>
          <a:srgbClr val="FFFFFF"/>
        </a:solidFill>
        <a:ln w="28575" cap="flat" cmpd="sng" algn="ctr">
          <a:solidFill>
            <a:srgbClr val="FF0000"/>
          </a:solidFill>
          <a:prstDash val="solid"/>
          <a:round/>
          <a:headEnd type="none" w="med" len="med"/>
          <a:tailEnd type="triangle"/>
        </a:ln>
        <a:effectLst/>
      </xdr:spPr>
    </xdr:cxnSp>
    <xdr:clientData/>
  </xdr:twoCellAnchor>
  <xdr:twoCellAnchor>
    <xdr:from>
      <xdr:col>24</xdr:col>
      <xdr:colOff>107674</xdr:colOff>
      <xdr:row>28</xdr:row>
      <xdr:rowOff>41413</xdr:rowOff>
    </xdr:from>
    <xdr:to>
      <xdr:col>27</xdr:col>
      <xdr:colOff>82826</xdr:colOff>
      <xdr:row>32</xdr:row>
      <xdr:rowOff>24848</xdr:rowOff>
    </xdr:to>
    <xdr:sp macro="" textlink="">
      <xdr:nvSpPr>
        <xdr:cNvPr id="23" name="楕円 22">
          <a:extLst>
            <a:ext uri="{FF2B5EF4-FFF2-40B4-BE49-F238E27FC236}">
              <a16:creationId xmlns:a16="http://schemas.microsoft.com/office/drawing/2014/main" id="{00000000-0008-0000-0A00-000017000000}"/>
            </a:ext>
          </a:extLst>
        </xdr:cNvPr>
        <xdr:cNvSpPr/>
      </xdr:nvSpPr>
      <xdr:spPr bwMode="auto">
        <a:xfrm>
          <a:off x="5241649" y="3175138"/>
          <a:ext cx="403777" cy="250135"/>
        </a:xfrm>
        <a:prstGeom prst="ellipse">
          <a:avLst/>
        </a:prstGeom>
        <a:noFill/>
        <a:ln w="28575" cap="flat" cmpd="sng" algn="ctr">
          <a:solidFill>
            <a:srgbClr val="FF0000"/>
          </a:solidFill>
          <a:prstDash val="solid"/>
          <a:round/>
          <a:headEnd type="stealth"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18065" name="Line 1">
          <a:extLst>
            <a:ext uri="{FF2B5EF4-FFF2-40B4-BE49-F238E27FC236}">
              <a16:creationId xmlns:a16="http://schemas.microsoft.com/office/drawing/2014/main" id="{00000000-0008-0000-0B00-0000D153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8066" name="Line 2">
          <a:extLst>
            <a:ext uri="{FF2B5EF4-FFF2-40B4-BE49-F238E27FC236}">
              <a16:creationId xmlns:a16="http://schemas.microsoft.com/office/drawing/2014/main" id="{00000000-0008-0000-0B00-0000D253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8067" name="Line 3">
          <a:extLst>
            <a:ext uri="{FF2B5EF4-FFF2-40B4-BE49-F238E27FC236}">
              <a16:creationId xmlns:a16="http://schemas.microsoft.com/office/drawing/2014/main" id="{00000000-0008-0000-0B00-0000D353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8068" name="Line 4">
          <a:extLst>
            <a:ext uri="{FF2B5EF4-FFF2-40B4-BE49-F238E27FC236}">
              <a16:creationId xmlns:a16="http://schemas.microsoft.com/office/drawing/2014/main" id="{00000000-0008-0000-0B00-0000D453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8069" name="Line 5">
          <a:extLst>
            <a:ext uri="{FF2B5EF4-FFF2-40B4-BE49-F238E27FC236}">
              <a16:creationId xmlns:a16="http://schemas.microsoft.com/office/drawing/2014/main" id="{00000000-0008-0000-0B00-0000D553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8070" name="Line 6">
          <a:extLst>
            <a:ext uri="{FF2B5EF4-FFF2-40B4-BE49-F238E27FC236}">
              <a16:creationId xmlns:a16="http://schemas.microsoft.com/office/drawing/2014/main" id="{00000000-0008-0000-0B00-0000D653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8071" name="Line 7">
          <a:extLst>
            <a:ext uri="{FF2B5EF4-FFF2-40B4-BE49-F238E27FC236}">
              <a16:creationId xmlns:a16="http://schemas.microsoft.com/office/drawing/2014/main" id="{00000000-0008-0000-0B00-0000D753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8072" name="Line 8">
          <a:extLst>
            <a:ext uri="{FF2B5EF4-FFF2-40B4-BE49-F238E27FC236}">
              <a16:creationId xmlns:a16="http://schemas.microsoft.com/office/drawing/2014/main" id="{00000000-0008-0000-0B00-0000D853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073" name="Line 9">
          <a:extLst>
            <a:ext uri="{FF2B5EF4-FFF2-40B4-BE49-F238E27FC236}">
              <a16:creationId xmlns:a16="http://schemas.microsoft.com/office/drawing/2014/main" id="{00000000-0008-0000-0B00-0000D9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190500</xdr:colOff>
      <xdr:row>0</xdr:row>
      <xdr:rowOff>0</xdr:rowOff>
    </xdr:from>
    <xdr:to>
      <xdr:col>35</xdr:col>
      <xdr:colOff>0</xdr:colOff>
      <xdr:row>0</xdr:row>
      <xdr:rowOff>0</xdr:rowOff>
    </xdr:to>
    <xdr:sp macro="" textlink="">
      <xdr:nvSpPr>
        <xdr:cNvPr id="218074" name="Line 10">
          <a:extLst>
            <a:ext uri="{FF2B5EF4-FFF2-40B4-BE49-F238E27FC236}">
              <a16:creationId xmlns:a16="http://schemas.microsoft.com/office/drawing/2014/main" id="{00000000-0008-0000-0B00-0000DA530300}"/>
            </a:ext>
          </a:extLst>
        </xdr:cNvPr>
        <xdr:cNvSpPr>
          <a:spLocks noChangeShapeType="1"/>
        </xdr:cNvSpPr>
      </xdr:nvSpPr>
      <xdr:spPr bwMode="auto">
        <a:xfrm flipH="1">
          <a:off x="3790950" y="0"/>
          <a:ext cx="32099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075" name="Line 11">
          <a:extLst>
            <a:ext uri="{FF2B5EF4-FFF2-40B4-BE49-F238E27FC236}">
              <a16:creationId xmlns:a16="http://schemas.microsoft.com/office/drawing/2014/main" id="{00000000-0008-0000-0B00-0000DB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076" name="Line 12">
          <a:extLst>
            <a:ext uri="{FF2B5EF4-FFF2-40B4-BE49-F238E27FC236}">
              <a16:creationId xmlns:a16="http://schemas.microsoft.com/office/drawing/2014/main" id="{00000000-0008-0000-0B00-0000DC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8077" name="Line 13">
          <a:extLst>
            <a:ext uri="{FF2B5EF4-FFF2-40B4-BE49-F238E27FC236}">
              <a16:creationId xmlns:a16="http://schemas.microsoft.com/office/drawing/2014/main" id="{00000000-0008-0000-0B00-0000DD53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078" name="Line 14">
          <a:extLst>
            <a:ext uri="{FF2B5EF4-FFF2-40B4-BE49-F238E27FC236}">
              <a16:creationId xmlns:a16="http://schemas.microsoft.com/office/drawing/2014/main" id="{00000000-0008-0000-0B00-0000DE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8079" name="Line 15">
          <a:extLst>
            <a:ext uri="{FF2B5EF4-FFF2-40B4-BE49-F238E27FC236}">
              <a16:creationId xmlns:a16="http://schemas.microsoft.com/office/drawing/2014/main" id="{00000000-0008-0000-0B00-0000DF53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080" name="Line 16">
          <a:extLst>
            <a:ext uri="{FF2B5EF4-FFF2-40B4-BE49-F238E27FC236}">
              <a16:creationId xmlns:a16="http://schemas.microsoft.com/office/drawing/2014/main" id="{00000000-0008-0000-0B00-0000E0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081" name="Line 17">
          <a:extLst>
            <a:ext uri="{FF2B5EF4-FFF2-40B4-BE49-F238E27FC236}">
              <a16:creationId xmlns:a16="http://schemas.microsoft.com/office/drawing/2014/main" id="{00000000-0008-0000-0B00-0000E1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082" name="Line 18">
          <a:extLst>
            <a:ext uri="{FF2B5EF4-FFF2-40B4-BE49-F238E27FC236}">
              <a16:creationId xmlns:a16="http://schemas.microsoft.com/office/drawing/2014/main" id="{00000000-0008-0000-0B00-0000E2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083" name="Line 19">
          <a:extLst>
            <a:ext uri="{FF2B5EF4-FFF2-40B4-BE49-F238E27FC236}">
              <a16:creationId xmlns:a16="http://schemas.microsoft.com/office/drawing/2014/main" id="{00000000-0008-0000-0B00-0000E3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084" name="Line 20">
          <a:extLst>
            <a:ext uri="{FF2B5EF4-FFF2-40B4-BE49-F238E27FC236}">
              <a16:creationId xmlns:a16="http://schemas.microsoft.com/office/drawing/2014/main" id="{00000000-0008-0000-0B00-0000E4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085" name="Line 21">
          <a:extLst>
            <a:ext uri="{FF2B5EF4-FFF2-40B4-BE49-F238E27FC236}">
              <a16:creationId xmlns:a16="http://schemas.microsoft.com/office/drawing/2014/main" id="{00000000-0008-0000-0B00-0000E5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086" name="Line 22">
          <a:extLst>
            <a:ext uri="{FF2B5EF4-FFF2-40B4-BE49-F238E27FC236}">
              <a16:creationId xmlns:a16="http://schemas.microsoft.com/office/drawing/2014/main" id="{00000000-0008-0000-0B00-0000E6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087" name="Line 23">
          <a:extLst>
            <a:ext uri="{FF2B5EF4-FFF2-40B4-BE49-F238E27FC236}">
              <a16:creationId xmlns:a16="http://schemas.microsoft.com/office/drawing/2014/main" id="{00000000-0008-0000-0B00-0000E7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088" name="Line 24">
          <a:extLst>
            <a:ext uri="{FF2B5EF4-FFF2-40B4-BE49-F238E27FC236}">
              <a16:creationId xmlns:a16="http://schemas.microsoft.com/office/drawing/2014/main" id="{00000000-0008-0000-0B00-0000E8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8089" name="Line 25">
          <a:extLst>
            <a:ext uri="{FF2B5EF4-FFF2-40B4-BE49-F238E27FC236}">
              <a16:creationId xmlns:a16="http://schemas.microsoft.com/office/drawing/2014/main" id="{00000000-0008-0000-0B00-0000E953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090" name="Line 26">
          <a:extLst>
            <a:ext uri="{FF2B5EF4-FFF2-40B4-BE49-F238E27FC236}">
              <a16:creationId xmlns:a16="http://schemas.microsoft.com/office/drawing/2014/main" id="{00000000-0008-0000-0B00-0000EA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091" name="Line 27">
          <a:extLst>
            <a:ext uri="{FF2B5EF4-FFF2-40B4-BE49-F238E27FC236}">
              <a16:creationId xmlns:a16="http://schemas.microsoft.com/office/drawing/2014/main" id="{00000000-0008-0000-0B00-0000EB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092" name="Line 28">
          <a:extLst>
            <a:ext uri="{FF2B5EF4-FFF2-40B4-BE49-F238E27FC236}">
              <a16:creationId xmlns:a16="http://schemas.microsoft.com/office/drawing/2014/main" id="{00000000-0008-0000-0B00-0000EC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093" name="Line 29">
          <a:extLst>
            <a:ext uri="{FF2B5EF4-FFF2-40B4-BE49-F238E27FC236}">
              <a16:creationId xmlns:a16="http://schemas.microsoft.com/office/drawing/2014/main" id="{00000000-0008-0000-0B00-0000ED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8094" name="Line 30">
          <a:extLst>
            <a:ext uri="{FF2B5EF4-FFF2-40B4-BE49-F238E27FC236}">
              <a16:creationId xmlns:a16="http://schemas.microsoft.com/office/drawing/2014/main" id="{00000000-0008-0000-0B00-0000EE53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8095" name="Line 31">
          <a:extLst>
            <a:ext uri="{FF2B5EF4-FFF2-40B4-BE49-F238E27FC236}">
              <a16:creationId xmlns:a16="http://schemas.microsoft.com/office/drawing/2014/main" id="{00000000-0008-0000-0B00-0000EF53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8096" name="Line 32">
          <a:extLst>
            <a:ext uri="{FF2B5EF4-FFF2-40B4-BE49-F238E27FC236}">
              <a16:creationId xmlns:a16="http://schemas.microsoft.com/office/drawing/2014/main" id="{00000000-0008-0000-0B00-0000F053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8097" name="Line 33">
          <a:extLst>
            <a:ext uri="{FF2B5EF4-FFF2-40B4-BE49-F238E27FC236}">
              <a16:creationId xmlns:a16="http://schemas.microsoft.com/office/drawing/2014/main" id="{00000000-0008-0000-0B00-0000F153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8098" name="Line 34">
          <a:extLst>
            <a:ext uri="{FF2B5EF4-FFF2-40B4-BE49-F238E27FC236}">
              <a16:creationId xmlns:a16="http://schemas.microsoft.com/office/drawing/2014/main" id="{00000000-0008-0000-0B00-0000F253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8099" name="Line 35">
          <a:extLst>
            <a:ext uri="{FF2B5EF4-FFF2-40B4-BE49-F238E27FC236}">
              <a16:creationId xmlns:a16="http://schemas.microsoft.com/office/drawing/2014/main" id="{00000000-0008-0000-0B00-0000F353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8100" name="Line 36">
          <a:extLst>
            <a:ext uri="{FF2B5EF4-FFF2-40B4-BE49-F238E27FC236}">
              <a16:creationId xmlns:a16="http://schemas.microsoft.com/office/drawing/2014/main" id="{00000000-0008-0000-0B00-0000F453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8101" name="Line 37">
          <a:extLst>
            <a:ext uri="{FF2B5EF4-FFF2-40B4-BE49-F238E27FC236}">
              <a16:creationId xmlns:a16="http://schemas.microsoft.com/office/drawing/2014/main" id="{00000000-0008-0000-0B00-0000F553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8102" name="Line 38">
          <a:extLst>
            <a:ext uri="{FF2B5EF4-FFF2-40B4-BE49-F238E27FC236}">
              <a16:creationId xmlns:a16="http://schemas.microsoft.com/office/drawing/2014/main" id="{00000000-0008-0000-0B00-0000F653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47625</xdr:colOff>
      <xdr:row>0</xdr:row>
      <xdr:rowOff>0</xdr:rowOff>
    </xdr:from>
    <xdr:to>
      <xdr:col>14</xdr:col>
      <xdr:colOff>133350</xdr:colOff>
      <xdr:row>0</xdr:row>
      <xdr:rowOff>0</xdr:rowOff>
    </xdr:to>
    <xdr:sp macro="" textlink="">
      <xdr:nvSpPr>
        <xdr:cNvPr id="218103" name="AutoShape 39">
          <a:extLst>
            <a:ext uri="{FF2B5EF4-FFF2-40B4-BE49-F238E27FC236}">
              <a16:creationId xmlns:a16="http://schemas.microsoft.com/office/drawing/2014/main" id="{00000000-0008-0000-0B00-0000F7530300}"/>
            </a:ext>
          </a:extLst>
        </xdr:cNvPr>
        <xdr:cNvSpPr>
          <a:spLocks noChangeArrowheads="1"/>
        </xdr:cNvSpPr>
      </xdr:nvSpPr>
      <xdr:spPr bwMode="auto">
        <a:xfrm>
          <a:off x="447675" y="0"/>
          <a:ext cx="2486025"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104" name="Line 48">
          <a:extLst>
            <a:ext uri="{FF2B5EF4-FFF2-40B4-BE49-F238E27FC236}">
              <a16:creationId xmlns:a16="http://schemas.microsoft.com/office/drawing/2014/main" id="{00000000-0008-0000-0B00-0000F8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105" name="Line 49">
          <a:extLst>
            <a:ext uri="{FF2B5EF4-FFF2-40B4-BE49-F238E27FC236}">
              <a16:creationId xmlns:a16="http://schemas.microsoft.com/office/drawing/2014/main" id="{00000000-0008-0000-0B00-0000F9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106" name="Line 50">
          <a:extLst>
            <a:ext uri="{FF2B5EF4-FFF2-40B4-BE49-F238E27FC236}">
              <a16:creationId xmlns:a16="http://schemas.microsoft.com/office/drawing/2014/main" id="{00000000-0008-0000-0B00-0000FA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107" name="Line 51">
          <a:extLst>
            <a:ext uri="{FF2B5EF4-FFF2-40B4-BE49-F238E27FC236}">
              <a16:creationId xmlns:a16="http://schemas.microsoft.com/office/drawing/2014/main" id="{00000000-0008-0000-0B00-0000FB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108" name="Line 52">
          <a:extLst>
            <a:ext uri="{FF2B5EF4-FFF2-40B4-BE49-F238E27FC236}">
              <a16:creationId xmlns:a16="http://schemas.microsoft.com/office/drawing/2014/main" id="{00000000-0008-0000-0B00-0000FC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109" name="Line 54">
          <a:extLst>
            <a:ext uri="{FF2B5EF4-FFF2-40B4-BE49-F238E27FC236}">
              <a16:creationId xmlns:a16="http://schemas.microsoft.com/office/drawing/2014/main" id="{00000000-0008-0000-0B00-0000FD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8110" name="Line 56">
          <a:extLst>
            <a:ext uri="{FF2B5EF4-FFF2-40B4-BE49-F238E27FC236}">
              <a16:creationId xmlns:a16="http://schemas.microsoft.com/office/drawing/2014/main" id="{00000000-0008-0000-0B00-0000FE53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8111" name="Line 57">
          <a:extLst>
            <a:ext uri="{FF2B5EF4-FFF2-40B4-BE49-F238E27FC236}">
              <a16:creationId xmlns:a16="http://schemas.microsoft.com/office/drawing/2014/main" id="{00000000-0008-0000-0B00-0000FF53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36" name="Line 58">
          <a:extLst>
            <a:ext uri="{FF2B5EF4-FFF2-40B4-BE49-F238E27FC236}">
              <a16:creationId xmlns:a16="http://schemas.microsoft.com/office/drawing/2014/main" id="{00000000-0008-0000-0B00-000000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37" name="Line 59">
          <a:extLst>
            <a:ext uri="{FF2B5EF4-FFF2-40B4-BE49-F238E27FC236}">
              <a16:creationId xmlns:a16="http://schemas.microsoft.com/office/drawing/2014/main" id="{00000000-0008-0000-0B00-000001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138" name="Line 60">
          <a:extLst>
            <a:ext uri="{FF2B5EF4-FFF2-40B4-BE49-F238E27FC236}">
              <a16:creationId xmlns:a16="http://schemas.microsoft.com/office/drawing/2014/main" id="{00000000-0008-0000-0B00-000002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139" name="Line 61">
          <a:extLst>
            <a:ext uri="{FF2B5EF4-FFF2-40B4-BE49-F238E27FC236}">
              <a16:creationId xmlns:a16="http://schemas.microsoft.com/office/drawing/2014/main" id="{00000000-0008-0000-0B00-000003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40" name="Line 62">
          <a:extLst>
            <a:ext uri="{FF2B5EF4-FFF2-40B4-BE49-F238E27FC236}">
              <a16:creationId xmlns:a16="http://schemas.microsoft.com/office/drawing/2014/main" id="{00000000-0008-0000-0B00-000004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141" name="Line 63">
          <a:extLst>
            <a:ext uri="{FF2B5EF4-FFF2-40B4-BE49-F238E27FC236}">
              <a16:creationId xmlns:a16="http://schemas.microsoft.com/office/drawing/2014/main" id="{00000000-0008-0000-0B00-000005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42" name="Line 64">
          <a:extLst>
            <a:ext uri="{FF2B5EF4-FFF2-40B4-BE49-F238E27FC236}">
              <a16:creationId xmlns:a16="http://schemas.microsoft.com/office/drawing/2014/main" id="{00000000-0008-0000-0B00-000006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143" name="Line 65">
          <a:extLst>
            <a:ext uri="{FF2B5EF4-FFF2-40B4-BE49-F238E27FC236}">
              <a16:creationId xmlns:a16="http://schemas.microsoft.com/office/drawing/2014/main" id="{00000000-0008-0000-0B00-000007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144" name="Line 66">
          <a:extLst>
            <a:ext uri="{FF2B5EF4-FFF2-40B4-BE49-F238E27FC236}">
              <a16:creationId xmlns:a16="http://schemas.microsoft.com/office/drawing/2014/main" id="{00000000-0008-0000-0B00-000008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45" name="Line 67">
          <a:extLst>
            <a:ext uri="{FF2B5EF4-FFF2-40B4-BE49-F238E27FC236}">
              <a16:creationId xmlns:a16="http://schemas.microsoft.com/office/drawing/2014/main" id="{00000000-0008-0000-0B00-000009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46" name="Line 68">
          <a:extLst>
            <a:ext uri="{FF2B5EF4-FFF2-40B4-BE49-F238E27FC236}">
              <a16:creationId xmlns:a16="http://schemas.microsoft.com/office/drawing/2014/main" id="{00000000-0008-0000-0B00-00000A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147" name="Line 69">
          <a:extLst>
            <a:ext uri="{FF2B5EF4-FFF2-40B4-BE49-F238E27FC236}">
              <a16:creationId xmlns:a16="http://schemas.microsoft.com/office/drawing/2014/main" id="{00000000-0008-0000-0B00-00000B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148" name="Line 70">
          <a:extLst>
            <a:ext uri="{FF2B5EF4-FFF2-40B4-BE49-F238E27FC236}">
              <a16:creationId xmlns:a16="http://schemas.microsoft.com/office/drawing/2014/main" id="{00000000-0008-0000-0B00-00000C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149" name="Line 71">
          <a:extLst>
            <a:ext uri="{FF2B5EF4-FFF2-40B4-BE49-F238E27FC236}">
              <a16:creationId xmlns:a16="http://schemas.microsoft.com/office/drawing/2014/main" id="{00000000-0008-0000-0B00-00000D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50" name="Line 72">
          <a:extLst>
            <a:ext uri="{FF2B5EF4-FFF2-40B4-BE49-F238E27FC236}">
              <a16:creationId xmlns:a16="http://schemas.microsoft.com/office/drawing/2014/main" id="{00000000-0008-0000-0B00-00000E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51" name="Line 73">
          <a:extLst>
            <a:ext uri="{FF2B5EF4-FFF2-40B4-BE49-F238E27FC236}">
              <a16:creationId xmlns:a16="http://schemas.microsoft.com/office/drawing/2014/main" id="{00000000-0008-0000-0B00-00000F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52" name="Line 74">
          <a:extLst>
            <a:ext uri="{FF2B5EF4-FFF2-40B4-BE49-F238E27FC236}">
              <a16:creationId xmlns:a16="http://schemas.microsoft.com/office/drawing/2014/main" id="{00000000-0008-0000-0B00-000010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53" name="Line 75">
          <a:extLst>
            <a:ext uri="{FF2B5EF4-FFF2-40B4-BE49-F238E27FC236}">
              <a16:creationId xmlns:a16="http://schemas.microsoft.com/office/drawing/2014/main" id="{00000000-0008-0000-0B00-000011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54" name="Line 76">
          <a:extLst>
            <a:ext uri="{FF2B5EF4-FFF2-40B4-BE49-F238E27FC236}">
              <a16:creationId xmlns:a16="http://schemas.microsoft.com/office/drawing/2014/main" id="{00000000-0008-0000-0B00-000012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55" name="Line 77">
          <a:extLst>
            <a:ext uri="{FF2B5EF4-FFF2-40B4-BE49-F238E27FC236}">
              <a16:creationId xmlns:a16="http://schemas.microsoft.com/office/drawing/2014/main" id="{00000000-0008-0000-0B00-000013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56" name="Line 78">
          <a:extLst>
            <a:ext uri="{FF2B5EF4-FFF2-40B4-BE49-F238E27FC236}">
              <a16:creationId xmlns:a16="http://schemas.microsoft.com/office/drawing/2014/main" id="{00000000-0008-0000-0B00-000014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57" name="Line 79">
          <a:extLst>
            <a:ext uri="{FF2B5EF4-FFF2-40B4-BE49-F238E27FC236}">
              <a16:creationId xmlns:a16="http://schemas.microsoft.com/office/drawing/2014/main" id="{00000000-0008-0000-0B00-000015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158" name="Line 80">
          <a:extLst>
            <a:ext uri="{FF2B5EF4-FFF2-40B4-BE49-F238E27FC236}">
              <a16:creationId xmlns:a16="http://schemas.microsoft.com/office/drawing/2014/main" id="{00000000-0008-0000-0B00-000016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159" name="Line 81">
          <a:extLst>
            <a:ext uri="{FF2B5EF4-FFF2-40B4-BE49-F238E27FC236}">
              <a16:creationId xmlns:a16="http://schemas.microsoft.com/office/drawing/2014/main" id="{00000000-0008-0000-0B00-000017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60" name="Line 92">
          <a:extLst>
            <a:ext uri="{FF2B5EF4-FFF2-40B4-BE49-F238E27FC236}">
              <a16:creationId xmlns:a16="http://schemas.microsoft.com/office/drawing/2014/main" id="{00000000-0008-0000-0B00-000018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61" name="Line 93">
          <a:extLst>
            <a:ext uri="{FF2B5EF4-FFF2-40B4-BE49-F238E27FC236}">
              <a16:creationId xmlns:a16="http://schemas.microsoft.com/office/drawing/2014/main" id="{00000000-0008-0000-0B00-000019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62" name="Line 94">
          <a:extLst>
            <a:ext uri="{FF2B5EF4-FFF2-40B4-BE49-F238E27FC236}">
              <a16:creationId xmlns:a16="http://schemas.microsoft.com/office/drawing/2014/main" id="{00000000-0008-0000-0B00-00001A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63" name="Line 95">
          <a:extLst>
            <a:ext uri="{FF2B5EF4-FFF2-40B4-BE49-F238E27FC236}">
              <a16:creationId xmlns:a16="http://schemas.microsoft.com/office/drawing/2014/main" id="{00000000-0008-0000-0B00-00001B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64" name="Line 96">
          <a:extLst>
            <a:ext uri="{FF2B5EF4-FFF2-40B4-BE49-F238E27FC236}">
              <a16:creationId xmlns:a16="http://schemas.microsoft.com/office/drawing/2014/main" id="{00000000-0008-0000-0B00-00001C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65" name="Line 97">
          <a:extLst>
            <a:ext uri="{FF2B5EF4-FFF2-40B4-BE49-F238E27FC236}">
              <a16:creationId xmlns:a16="http://schemas.microsoft.com/office/drawing/2014/main" id="{00000000-0008-0000-0B00-00001D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66" name="Line 98">
          <a:extLst>
            <a:ext uri="{FF2B5EF4-FFF2-40B4-BE49-F238E27FC236}">
              <a16:creationId xmlns:a16="http://schemas.microsoft.com/office/drawing/2014/main" id="{00000000-0008-0000-0B00-00001E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67" name="Line 99">
          <a:extLst>
            <a:ext uri="{FF2B5EF4-FFF2-40B4-BE49-F238E27FC236}">
              <a16:creationId xmlns:a16="http://schemas.microsoft.com/office/drawing/2014/main" id="{00000000-0008-0000-0B00-00001F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168" name="Line 100">
          <a:extLst>
            <a:ext uri="{FF2B5EF4-FFF2-40B4-BE49-F238E27FC236}">
              <a16:creationId xmlns:a16="http://schemas.microsoft.com/office/drawing/2014/main" id="{00000000-0008-0000-0B00-000020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169" name="Line 101">
          <a:extLst>
            <a:ext uri="{FF2B5EF4-FFF2-40B4-BE49-F238E27FC236}">
              <a16:creationId xmlns:a16="http://schemas.microsoft.com/office/drawing/2014/main" id="{00000000-0008-0000-0B00-000021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170" name="Line 102">
          <a:extLst>
            <a:ext uri="{FF2B5EF4-FFF2-40B4-BE49-F238E27FC236}">
              <a16:creationId xmlns:a16="http://schemas.microsoft.com/office/drawing/2014/main" id="{00000000-0008-0000-0B00-000022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171" name="Line 103">
          <a:extLst>
            <a:ext uri="{FF2B5EF4-FFF2-40B4-BE49-F238E27FC236}">
              <a16:creationId xmlns:a16="http://schemas.microsoft.com/office/drawing/2014/main" id="{00000000-0008-0000-0B00-000023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172" name="Line 104">
          <a:extLst>
            <a:ext uri="{FF2B5EF4-FFF2-40B4-BE49-F238E27FC236}">
              <a16:creationId xmlns:a16="http://schemas.microsoft.com/office/drawing/2014/main" id="{00000000-0008-0000-0B00-000024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173" name="Line 105">
          <a:extLst>
            <a:ext uri="{FF2B5EF4-FFF2-40B4-BE49-F238E27FC236}">
              <a16:creationId xmlns:a16="http://schemas.microsoft.com/office/drawing/2014/main" id="{00000000-0008-0000-0B00-000025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174" name="Line 106">
          <a:extLst>
            <a:ext uri="{FF2B5EF4-FFF2-40B4-BE49-F238E27FC236}">
              <a16:creationId xmlns:a16="http://schemas.microsoft.com/office/drawing/2014/main" id="{00000000-0008-0000-0B00-000026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175" name="Line 107">
          <a:extLst>
            <a:ext uri="{FF2B5EF4-FFF2-40B4-BE49-F238E27FC236}">
              <a16:creationId xmlns:a16="http://schemas.microsoft.com/office/drawing/2014/main" id="{00000000-0008-0000-0B00-000027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47625</xdr:colOff>
      <xdr:row>0</xdr:row>
      <xdr:rowOff>0</xdr:rowOff>
    </xdr:from>
    <xdr:to>
      <xdr:col>14</xdr:col>
      <xdr:colOff>133350</xdr:colOff>
      <xdr:row>0</xdr:row>
      <xdr:rowOff>0</xdr:rowOff>
    </xdr:to>
    <xdr:sp macro="" textlink="">
      <xdr:nvSpPr>
        <xdr:cNvPr id="219176" name="AutoShape 108">
          <a:extLst>
            <a:ext uri="{FF2B5EF4-FFF2-40B4-BE49-F238E27FC236}">
              <a16:creationId xmlns:a16="http://schemas.microsoft.com/office/drawing/2014/main" id="{00000000-0008-0000-0B00-000028580300}"/>
            </a:ext>
          </a:extLst>
        </xdr:cNvPr>
        <xdr:cNvSpPr>
          <a:spLocks noChangeArrowheads="1"/>
        </xdr:cNvSpPr>
      </xdr:nvSpPr>
      <xdr:spPr bwMode="auto">
        <a:xfrm>
          <a:off x="447675" y="0"/>
          <a:ext cx="2486025"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77" name="Line 112">
          <a:extLst>
            <a:ext uri="{FF2B5EF4-FFF2-40B4-BE49-F238E27FC236}">
              <a16:creationId xmlns:a16="http://schemas.microsoft.com/office/drawing/2014/main" id="{00000000-0008-0000-0B00-000029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78" name="Line 113">
          <a:extLst>
            <a:ext uri="{FF2B5EF4-FFF2-40B4-BE49-F238E27FC236}">
              <a16:creationId xmlns:a16="http://schemas.microsoft.com/office/drawing/2014/main" id="{00000000-0008-0000-0B00-00002A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79" name="Line 114">
          <a:extLst>
            <a:ext uri="{FF2B5EF4-FFF2-40B4-BE49-F238E27FC236}">
              <a16:creationId xmlns:a16="http://schemas.microsoft.com/office/drawing/2014/main" id="{00000000-0008-0000-0B00-00002B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80" name="Line 115">
          <a:extLst>
            <a:ext uri="{FF2B5EF4-FFF2-40B4-BE49-F238E27FC236}">
              <a16:creationId xmlns:a16="http://schemas.microsoft.com/office/drawing/2014/main" id="{00000000-0008-0000-0B00-00002C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81" name="Line 116">
          <a:extLst>
            <a:ext uri="{FF2B5EF4-FFF2-40B4-BE49-F238E27FC236}">
              <a16:creationId xmlns:a16="http://schemas.microsoft.com/office/drawing/2014/main" id="{00000000-0008-0000-0B00-00002D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82" name="Line 117">
          <a:extLst>
            <a:ext uri="{FF2B5EF4-FFF2-40B4-BE49-F238E27FC236}">
              <a16:creationId xmlns:a16="http://schemas.microsoft.com/office/drawing/2014/main" id="{00000000-0008-0000-0B00-00002E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83" name="Line 118">
          <a:extLst>
            <a:ext uri="{FF2B5EF4-FFF2-40B4-BE49-F238E27FC236}">
              <a16:creationId xmlns:a16="http://schemas.microsoft.com/office/drawing/2014/main" id="{00000000-0008-0000-0B00-00002F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184" name="Line 119">
          <a:extLst>
            <a:ext uri="{FF2B5EF4-FFF2-40B4-BE49-F238E27FC236}">
              <a16:creationId xmlns:a16="http://schemas.microsoft.com/office/drawing/2014/main" id="{00000000-0008-0000-0B00-000030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85" name="Line 120">
          <a:extLst>
            <a:ext uri="{FF2B5EF4-FFF2-40B4-BE49-F238E27FC236}">
              <a16:creationId xmlns:a16="http://schemas.microsoft.com/office/drawing/2014/main" id="{00000000-0008-0000-0B00-000031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190500</xdr:colOff>
      <xdr:row>0</xdr:row>
      <xdr:rowOff>0</xdr:rowOff>
    </xdr:from>
    <xdr:to>
      <xdr:col>35</xdr:col>
      <xdr:colOff>0</xdr:colOff>
      <xdr:row>0</xdr:row>
      <xdr:rowOff>0</xdr:rowOff>
    </xdr:to>
    <xdr:sp macro="" textlink="">
      <xdr:nvSpPr>
        <xdr:cNvPr id="219186" name="Line 121">
          <a:extLst>
            <a:ext uri="{FF2B5EF4-FFF2-40B4-BE49-F238E27FC236}">
              <a16:creationId xmlns:a16="http://schemas.microsoft.com/office/drawing/2014/main" id="{00000000-0008-0000-0B00-000032580300}"/>
            </a:ext>
          </a:extLst>
        </xdr:cNvPr>
        <xdr:cNvSpPr>
          <a:spLocks noChangeShapeType="1"/>
        </xdr:cNvSpPr>
      </xdr:nvSpPr>
      <xdr:spPr bwMode="auto">
        <a:xfrm flipH="1">
          <a:off x="3790950" y="0"/>
          <a:ext cx="3209925"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87" name="Line 122">
          <a:extLst>
            <a:ext uri="{FF2B5EF4-FFF2-40B4-BE49-F238E27FC236}">
              <a16:creationId xmlns:a16="http://schemas.microsoft.com/office/drawing/2014/main" id="{00000000-0008-0000-0B00-000033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188" name="Line 123">
          <a:extLst>
            <a:ext uri="{FF2B5EF4-FFF2-40B4-BE49-F238E27FC236}">
              <a16:creationId xmlns:a16="http://schemas.microsoft.com/office/drawing/2014/main" id="{00000000-0008-0000-0B00-000034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189" name="Line 124">
          <a:extLst>
            <a:ext uri="{FF2B5EF4-FFF2-40B4-BE49-F238E27FC236}">
              <a16:creationId xmlns:a16="http://schemas.microsoft.com/office/drawing/2014/main" id="{00000000-0008-0000-0B00-000035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90" name="Line 125">
          <a:extLst>
            <a:ext uri="{FF2B5EF4-FFF2-40B4-BE49-F238E27FC236}">
              <a16:creationId xmlns:a16="http://schemas.microsoft.com/office/drawing/2014/main" id="{00000000-0008-0000-0B00-000036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191" name="Line 126">
          <a:extLst>
            <a:ext uri="{FF2B5EF4-FFF2-40B4-BE49-F238E27FC236}">
              <a16:creationId xmlns:a16="http://schemas.microsoft.com/office/drawing/2014/main" id="{00000000-0008-0000-0B00-000037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192" name="Line 127">
          <a:extLst>
            <a:ext uri="{FF2B5EF4-FFF2-40B4-BE49-F238E27FC236}">
              <a16:creationId xmlns:a16="http://schemas.microsoft.com/office/drawing/2014/main" id="{00000000-0008-0000-0B00-000038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93" name="Line 128">
          <a:extLst>
            <a:ext uri="{FF2B5EF4-FFF2-40B4-BE49-F238E27FC236}">
              <a16:creationId xmlns:a16="http://schemas.microsoft.com/office/drawing/2014/main" id="{00000000-0008-0000-0B00-000039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94" name="Line 129">
          <a:extLst>
            <a:ext uri="{FF2B5EF4-FFF2-40B4-BE49-F238E27FC236}">
              <a16:creationId xmlns:a16="http://schemas.microsoft.com/office/drawing/2014/main" id="{00000000-0008-0000-0B00-00003A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195" name="Line 130">
          <a:extLst>
            <a:ext uri="{FF2B5EF4-FFF2-40B4-BE49-F238E27FC236}">
              <a16:creationId xmlns:a16="http://schemas.microsoft.com/office/drawing/2014/main" id="{00000000-0008-0000-0B00-00003B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196" name="Line 131">
          <a:extLst>
            <a:ext uri="{FF2B5EF4-FFF2-40B4-BE49-F238E27FC236}">
              <a16:creationId xmlns:a16="http://schemas.microsoft.com/office/drawing/2014/main" id="{00000000-0008-0000-0B00-00003C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97" name="Line 132">
          <a:extLst>
            <a:ext uri="{FF2B5EF4-FFF2-40B4-BE49-F238E27FC236}">
              <a16:creationId xmlns:a16="http://schemas.microsoft.com/office/drawing/2014/main" id="{00000000-0008-0000-0B00-00003D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198" name="Line 133">
          <a:extLst>
            <a:ext uri="{FF2B5EF4-FFF2-40B4-BE49-F238E27FC236}">
              <a16:creationId xmlns:a16="http://schemas.microsoft.com/office/drawing/2014/main" id="{00000000-0008-0000-0B00-00003E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199" name="Line 134">
          <a:extLst>
            <a:ext uri="{FF2B5EF4-FFF2-40B4-BE49-F238E27FC236}">
              <a16:creationId xmlns:a16="http://schemas.microsoft.com/office/drawing/2014/main" id="{00000000-0008-0000-0B00-00003F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00" name="Line 135">
          <a:extLst>
            <a:ext uri="{FF2B5EF4-FFF2-40B4-BE49-F238E27FC236}">
              <a16:creationId xmlns:a16="http://schemas.microsoft.com/office/drawing/2014/main" id="{00000000-0008-0000-0B00-000040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201" name="Line 136">
          <a:extLst>
            <a:ext uri="{FF2B5EF4-FFF2-40B4-BE49-F238E27FC236}">
              <a16:creationId xmlns:a16="http://schemas.microsoft.com/office/drawing/2014/main" id="{00000000-0008-0000-0B00-000041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02" name="Line 137">
          <a:extLst>
            <a:ext uri="{FF2B5EF4-FFF2-40B4-BE49-F238E27FC236}">
              <a16:creationId xmlns:a16="http://schemas.microsoft.com/office/drawing/2014/main" id="{00000000-0008-0000-0B00-000042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03" name="Line 138">
          <a:extLst>
            <a:ext uri="{FF2B5EF4-FFF2-40B4-BE49-F238E27FC236}">
              <a16:creationId xmlns:a16="http://schemas.microsoft.com/office/drawing/2014/main" id="{00000000-0008-0000-0B00-000043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04" name="Line 139">
          <a:extLst>
            <a:ext uri="{FF2B5EF4-FFF2-40B4-BE49-F238E27FC236}">
              <a16:creationId xmlns:a16="http://schemas.microsoft.com/office/drawing/2014/main" id="{00000000-0008-0000-0B00-000044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05" name="Line 140">
          <a:extLst>
            <a:ext uri="{FF2B5EF4-FFF2-40B4-BE49-F238E27FC236}">
              <a16:creationId xmlns:a16="http://schemas.microsoft.com/office/drawing/2014/main" id="{00000000-0008-0000-0B00-000045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206" name="Line 141">
          <a:extLst>
            <a:ext uri="{FF2B5EF4-FFF2-40B4-BE49-F238E27FC236}">
              <a16:creationId xmlns:a16="http://schemas.microsoft.com/office/drawing/2014/main" id="{00000000-0008-0000-0B00-000046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07" name="Line 142">
          <a:extLst>
            <a:ext uri="{FF2B5EF4-FFF2-40B4-BE49-F238E27FC236}">
              <a16:creationId xmlns:a16="http://schemas.microsoft.com/office/drawing/2014/main" id="{00000000-0008-0000-0B00-000047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08" name="Line 143">
          <a:extLst>
            <a:ext uri="{FF2B5EF4-FFF2-40B4-BE49-F238E27FC236}">
              <a16:creationId xmlns:a16="http://schemas.microsoft.com/office/drawing/2014/main" id="{00000000-0008-0000-0B00-000048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09" name="Line 144">
          <a:extLst>
            <a:ext uri="{FF2B5EF4-FFF2-40B4-BE49-F238E27FC236}">
              <a16:creationId xmlns:a16="http://schemas.microsoft.com/office/drawing/2014/main" id="{00000000-0008-0000-0B00-000049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10" name="Line 145">
          <a:extLst>
            <a:ext uri="{FF2B5EF4-FFF2-40B4-BE49-F238E27FC236}">
              <a16:creationId xmlns:a16="http://schemas.microsoft.com/office/drawing/2014/main" id="{00000000-0008-0000-0B00-00004A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11" name="Line 146">
          <a:extLst>
            <a:ext uri="{FF2B5EF4-FFF2-40B4-BE49-F238E27FC236}">
              <a16:creationId xmlns:a16="http://schemas.microsoft.com/office/drawing/2014/main" id="{00000000-0008-0000-0B00-00004B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12" name="Line 147">
          <a:extLst>
            <a:ext uri="{FF2B5EF4-FFF2-40B4-BE49-F238E27FC236}">
              <a16:creationId xmlns:a16="http://schemas.microsoft.com/office/drawing/2014/main" id="{00000000-0008-0000-0B00-00004C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13" name="Line 148">
          <a:extLst>
            <a:ext uri="{FF2B5EF4-FFF2-40B4-BE49-F238E27FC236}">
              <a16:creationId xmlns:a16="http://schemas.microsoft.com/office/drawing/2014/main" id="{00000000-0008-0000-0B00-00004D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14" name="Line 149">
          <a:extLst>
            <a:ext uri="{FF2B5EF4-FFF2-40B4-BE49-F238E27FC236}">
              <a16:creationId xmlns:a16="http://schemas.microsoft.com/office/drawing/2014/main" id="{00000000-0008-0000-0B00-00004E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47625</xdr:colOff>
      <xdr:row>0</xdr:row>
      <xdr:rowOff>0</xdr:rowOff>
    </xdr:from>
    <xdr:to>
      <xdr:col>14</xdr:col>
      <xdr:colOff>133350</xdr:colOff>
      <xdr:row>0</xdr:row>
      <xdr:rowOff>0</xdr:rowOff>
    </xdr:to>
    <xdr:sp macro="" textlink="">
      <xdr:nvSpPr>
        <xdr:cNvPr id="219215" name="AutoShape 150">
          <a:extLst>
            <a:ext uri="{FF2B5EF4-FFF2-40B4-BE49-F238E27FC236}">
              <a16:creationId xmlns:a16="http://schemas.microsoft.com/office/drawing/2014/main" id="{00000000-0008-0000-0B00-00004F580300}"/>
            </a:ext>
          </a:extLst>
        </xdr:cNvPr>
        <xdr:cNvSpPr>
          <a:spLocks noChangeArrowheads="1"/>
        </xdr:cNvSpPr>
      </xdr:nvSpPr>
      <xdr:spPr bwMode="auto">
        <a:xfrm>
          <a:off x="447675" y="0"/>
          <a:ext cx="2486025"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16" name="Line 151">
          <a:extLst>
            <a:ext uri="{FF2B5EF4-FFF2-40B4-BE49-F238E27FC236}">
              <a16:creationId xmlns:a16="http://schemas.microsoft.com/office/drawing/2014/main" id="{00000000-0008-0000-0B00-000050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17" name="Line 152">
          <a:extLst>
            <a:ext uri="{FF2B5EF4-FFF2-40B4-BE49-F238E27FC236}">
              <a16:creationId xmlns:a16="http://schemas.microsoft.com/office/drawing/2014/main" id="{00000000-0008-0000-0B00-000051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18" name="Line 153">
          <a:extLst>
            <a:ext uri="{FF2B5EF4-FFF2-40B4-BE49-F238E27FC236}">
              <a16:creationId xmlns:a16="http://schemas.microsoft.com/office/drawing/2014/main" id="{00000000-0008-0000-0B00-000052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19" name="Line 154">
          <a:extLst>
            <a:ext uri="{FF2B5EF4-FFF2-40B4-BE49-F238E27FC236}">
              <a16:creationId xmlns:a16="http://schemas.microsoft.com/office/drawing/2014/main" id="{00000000-0008-0000-0B00-000053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20" name="Line 155">
          <a:extLst>
            <a:ext uri="{FF2B5EF4-FFF2-40B4-BE49-F238E27FC236}">
              <a16:creationId xmlns:a16="http://schemas.microsoft.com/office/drawing/2014/main" id="{00000000-0008-0000-0B00-000054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21" name="Line 156">
          <a:extLst>
            <a:ext uri="{FF2B5EF4-FFF2-40B4-BE49-F238E27FC236}">
              <a16:creationId xmlns:a16="http://schemas.microsoft.com/office/drawing/2014/main" id="{00000000-0008-0000-0B00-000055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22" name="Line 157">
          <a:extLst>
            <a:ext uri="{FF2B5EF4-FFF2-40B4-BE49-F238E27FC236}">
              <a16:creationId xmlns:a16="http://schemas.microsoft.com/office/drawing/2014/main" id="{00000000-0008-0000-0B00-000056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23" name="Line 158">
          <a:extLst>
            <a:ext uri="{FF2B5EF4-FFF2-40B4-BE49-F238E27FC236}">
              <a16:creationId xmlns:a16="http://schemas.microsoft.com/office/drawing/2014/main" id="{00000000-0008-0000-0B00-000057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24" name="Line 159">
          <a:extLst>
            <a:ext uri="{FF2B5EF4-FFF2-40B4-BE49-F238E27FC236}">
              <a16:creationId xmlns:a16="http://schemas.microsoft.com/office/drawing/2014/main" id="{00000000-0008-0000-0B00-000058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25" name="Line 160">
          <a:extLst>
            <a:ext uri="{FF2B5EF4-FFF2-40B4-BE49-F238E27FC236}">
              <a16:creationId xmlns:a16="http://schemas.microsoft.com/office/drawing/2014/main" id="{00000000-0008-0000-0B00-000059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26" name="Line 161">
          <a:extLst>
            <a:ext uri="{FF2B5EF4-FFF2-40B4-BE49-F238E27FC236}">
              <a16:creationId xmlns:a16="http://schemas.microsoft.com/office/drawing/2014/main" id="{00000000-0008-0000-0B00-00005A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27" name="Line 162">
          <a:extLst>
            <a:ext uri="{FF2B5EF4-FFF2-40B4-BE49-F238E27FC236}">
              <a16:creationId xmlns:a16="http://schemas.microsoft.com/office/drawing/2014/main" id="{00000000-0008-0000-0B00-00005B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28" name="Line 163">
          <a:extLst>
            <a:ext uri="{FF2B5EF4-FFF2-40B4-BE49-F238E27FC236}">
              <a16:creationId xmlns:a16="http://schemas.microsoft.com/office/drawing/2014/main" id="{00000000-0008-0000-0B00-00005C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29" name="Line 164">
          <a:extLst>
            <a:ext uri="{FF2B5EF4-FFF2-40B4-BE49-F238E27FC236}">
              <a16:creationId xmlns:a16="http://schemas.microsoft.com/office/drawing/2014/main" id="{00000000-0008-0000-0B00-00005D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30" name="Line 165">
          <a:extLst>
            <a:ext uri="{FF2B5EF4-FFF2-40B4-BE49-F238E27FC236}">
              <a16:creationId xmlns:a16="http://schemas.microsoft.com/office/drawing/2014/main" id="{00000000-0008-0000-0B00-00005E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31" name="Line 166">
          <a:extLst>
            <a:ext uri="{FF2B5EF4-FFF2-40B4-BE49-F238E27FC236}">
              <a16:creationId xmlns:a16="http://schemas.microsoft.com/office/drawing/2014/main" id="{00000000-0008-0000-0B00-00005F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232" name="Line 167">
          <a:extLst>
            <a:ext uri="{FF2B5EF4-FFF2-40B4-BE49-F238E27FC236}">
              <a16:creationId xmlns:a16="http://schemas.microsoft.com/office/drawing/2014/main" id="{00000000-0008-0000-0B00-000060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33" name="Line 168">
          <a:extLst>
            <a:ext uri="{FF2B5EF4-FFF2-40B4-BE49-F238E27FC236}">
              <a16:creationId xmlns:a16="http://schemas.microsoft.com/office/drawing/2014/main" id="{00000000-0008-0000-0B00-000061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0</xdr:row>
      <xdr:rowOff>0</xdr:rowOff>
    </xdr:from>
    <xdr:to>
      <xdr:col>19</xdr:col>
      <xdr:colOff>0</xdr:colOff>
      <xdr:row>0</xdr:row>
      <xdr:rowOff>0</xdr:rowOff>
    </xdr:to>
    <xdr:sp macro="" textlink="">
      <xdr:nvSpPr>
        <xdr:cNvPr id="219234" name="Line 169">
          <a:extLst>
            <a:ext uri="{FF2B5EF4-FFF2-40B4-BE49-F238E27FC236}">
              <a16:creationId xmlns:a16="http://schemas.microsoft.com/office/drawing/2014/main" id="{00000000-0008-0000-0B00-000062580300}"/>
            </a:ext>
          </a:extLst>
        </xdr:cNvPr>
        <xdr:cNvSpPr>
          <a:spLocks noChangeShapeType="1"/>
        </xdr:cNvSpPr>
      </xdr:nvSpPr>
      <xdr:spPr bwMode="auto">
        <a:xfrm flipH="1">
          <a:off x="30003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35" name="Line 170">
          <a:extLst>
            <a:ext uri="{FF2B5EF4-FFF2-40B4-BE49-F238E27FC236}">
              <a16:creationId xmlns:a16="http://schemas.microsoft.com/office/drawing/2014/main" id="{00000000-0008-0000-0B00-000063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0</xdr:row>
      <xdr:rowOff>0</xdr:rowOff>
    </xdr:from>
    <xdr:to>
      <xdr:col>23</xdr:col>
      <xdr:colOff>0</xdr:colOff>
      <xdr:row>0</xdr:row>
      <xdr:rowOff>0</xdr:rowOff>
    </xdr:to>
    <xdr:sp macro="" textlink="">
      <xdr:nvSpPr>
        <xdr:cNvPr id="219236" name="Line 171">
          <a:extLst>
            <a:ext uri="{FF2B5EF4-FFF2-40B4-BE49-F238E27FC236}">
              <a16:creationId xmlns:a16="http://schemas.microsoft.com/office/drawing/2014/main" id="{00000000-0008-0000-0B00-000064580300}"/>
            </a:ext>
          </a:extLst>
        </xdr:cNvPr>
        <xdr:cNvSpPr>
          <a:spLocks noChangeShapeType="1"/>
        </xdr:cNvSpPr>
      </xdr:nvSpPr>
      <xdr:spPr bwMode="auto">
        <a:xfrm flipH="1">
          <a:off x="38004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237" name="Line 172">
          <a:extLst>
            <a:ext uri="{FF2B5EF4-FFF2-40B4-BE49-F238E27FC236}">
              <a16:creationId xmlns:a16="http://schemas.microsoft.com/office/drawing/2014/main" id="{00000000-0008-0000-0B00-000065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38" name="Line 173">
          <a:extLst>
            <a:ext uri="{FF2B5EF4-FFF2-40B4-BE49-F238E27FC236}">
              <a16:creationId xmlns:a16="http://schemas.microsoft.com/office/drawing/2014/main" id="{00000000-0008-0000-0B00-000066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39" name="Line 174">
          <a:extLst>
            <a:ext uri="{FF2B5EF4-FFF2-40B4-BE49-F238E27FC236}">
              <a16:creationId xmlns:a16="http://schemas.microsoft.com/office/drawing/2014/main" id="{00000000-0008-0000-0B00-000067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40" name="Line 175">
          <a:extLst>
            <a:ext uri="{FF2B5EF4-FFF2-40B4-BE49-F238E27FC236}">
              <a16:creationId xmlns:a16="http://schemas.microsoft.com/office/drawing/2014/main" id="{00000000-0008-0000-0B00-000068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41" name="Line 176">
          <a:extLst>
            <a:ext uri="{FF2B5EF4-FFF2-40B4-BE49-F238E27FC236}">
              <a16:creationId xmlns:a16="http://schemas.microsoft.com/office/drawing/2014/main" id="{00000000-0008-0000-0B00-000069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42" name="Line 177">
          <a:extLst>
            <a:ext uri="{FF2B5EF4-FFF2-40B4-BE49-F238E27FC236}">
              <a16:creationId xmlns:a16="http://schemas.microsoft.com/office/drawing/2014/main" id="{00000000-0008-0000-0B00-00006A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43" name="Line 178">
          <a:extLst>
            <a:ext uri="{FF2B5EF4-FFF2-40B4-BE49-F238E27FC236}">
              <a16:creationId xmlns:a16="http://schemas.microsoft.com/office/drawing/2014/main" id="{00000000-0008-0000-0B00-00006B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44" name="Line 179">
          <a:extLst>
            <a:ext uri="{FF2B5EF4-FFF2-40B4-BE49-F238E27FC236}">
              <a16:creationId xmlns:a16="http://schemas.microsoft.com/office/drawing/2014/main" id="{00000000-0008-0000-0B00-00006C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45" name="Line 180">
          <a:extLst>
            <a:ext uri="{FF2B5EF4-FFF2-40B4-BE49-F238E27FC236}">
              <a16:creationId xmlns:a16="http://schemas.microsoft.com/office/drawing/2014/main" id="{00000000-0008-0000-0B00-00006D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246" name="Line 181">
          <a:extLst>
            <a:ext uri="{FF2B5EF4-FFF2-40B4-BE49-F238E27FC236}">
              <a16:creationId xmlns:a16="http://schemas.microsoft.com/office/drawing/2014/main" id="{00000000-0008-0000-0B00-00006E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15</xdr:col>
      <xdr:colOff>0</xdr:colOff>
      <xdr:row>0</xdr:row>
      <xdr:rowOff>0</xdr:rowOff>
    </xdr:to>
    <xdr:sp macro="" textlink="">
      <xdr:nvSpPr>
        <xdr:cNvPr id="219247" name="Line 182">
          <a:extLst>
            <a:ext uri="{FF2B5EF4-FFF2-40B4-BE49-F238E27FC236}">
              <a16:creationId xmlns:a16="http://schemas.microsoft.com/office/drawing/2014/main" id="{00000000-0008-0000-0B00-00006F580300}"/>
            </a:ext>
          </a:extLst>
        </xdr:cNvPr>
        <xdr:cNvSpPr>
          <a:spLocks noChangeShapeType="1"/>
        </xdr:cNvSpPr>
      </xdr:nvSpPr>
      <xdr:spPr bwMode="auto">
        <a:xfrm flipH="1">
          <a:off x="2200275" y="0"/>
          <a:ext cx="80010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48" name="Line 192">
          <a:extLst>
            <a:ext uri="{FF2B5EF4-FFF2-40B4-BE49-F238E27FC236}">
              <a16:creationId xmlns:a16="http://schemas.microsoft.com/office/drawing/2014/main" id="{00000000-0008-0000-0B00-000070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49" name="Line 193">
          <a:extLst>
            <a:ext uri="{FF2B5EF4-FFF2-40B4-BE49-F238E27FC236}">
              <a16:creationId xmlns:a16="http://schemas.microsoft.com/office/drawing/2014/main" id="{00000000-0008-0000-0B00-000071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50" name="Line 194">
          <a:extLst>
            <a:ext uri="{FF2B5EF4-FFF2-40B4-BE49-F238E27FC236}">
              <a16:creationId xmlns:a16="http://schemas.microsoft.com/office/drawing/2014/main" id="{00000000-0008-0000-0B00-000072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51" name="Line 195">
          <a:extLst>
            <a:ext uri="{FF2B5EF4-FFF2-40B4-BE49-F238E27FC236}">
              <a16:creationId xmlns:a16="http://schemas.microsoft.com/office/drawing/2014/main" id="{00000000-0008-0000-0B00-000073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52" name="Line 196">
          <a:extLst>
            <a:ext uri="{FF2B5EF4-FFF2-40B4-BE49-F238E27FC236}">
              <a16:creationId xmlns:a16="http://schemas.microsoft.com/office/drawing/2014/main" id="{00000000-0008-0000-0B00-000074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53" name="Line 197">
          <a:extLst>
            <a:ext uri="{FF2B5EF4-FFF2-40B4-BE49-F238E27FC236}">
              <a16:creationId xmlns:a16="http://schemas.microsoft.com/office/drawing/2014/main" id="{00000000-0008-0000-0B00-000075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54" name="Line 198">
          <a:extLst>
            <a:ext uri="{FF2B5EF4-FFF2-40B4-BE49-F238E27FC236}">
              <a16:creationId xmlns:a16="http://schemas.microsoft.com/office/drawing/2014/main" id="{00000000-0008-0000-0B00-000076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219255" name="Line 199">
          <a:extLst>
            <a:ext uri="{FF2B5EF4-FFF2-40B4-BE49-F238E27FC236}">
              <a16:creationId xmlns:a16="http://schemas.microsoft.com/office/drawing/2014/main" id="{00000000-0008-0000-0B00-000077580300}"/>
            </a:ext>
          </a:extLst>
        </xdr:cNvPr>
        <xdr:cNvSpPr>
          <a:spLocks noChangeShapeType="1"/>
        </xdr:cNvSpPr>
      </xdr:nvSpPr>
      <xdr:spPr bwMode="auto">
        <a:xfrm>
          <a:off x="2000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56" name="Line 200">
          <a:extLst>
            <a:ext uri="{FF2B5EF4-FFF2-40B4-BE49-F238E27FC236}">
              <a16:creationId xmlns:a16="http://schemas.microsoft.com/office/drawing/2014/main" id="{00000000-0008-0000-0B00-000078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57" name="Line 201">
          <a:extLst>
            <a:ext uri="{FF2B5EF4-FFF2-40B4-BE49-F238E27FC236}">
              <a16:creationId xmlns:a16="http://schemas.microsoft.com/office/drawing/2014/main" id="{00000000-0008-0000-0B00-000079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58" name="Line 202">
          <a:extLst>
            <a:ext uri="{FF2B5EF4-FFF2-40B4-BE49-F238E27FC236}">
              <a16:creationId xmlns:a16="http://schemas.microsoft.com/office/drawing/2014/main" id="{00000000-0008-0000-0B00-00007A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59" name="Line 203">
          <a:extLst>
            <a:ext uri="{FF2B5EF4-FFF2-40B4-BE49-F238E27FC236}">
              <a16:creationId xmlns:a16="http://schemas.microsoft.com/office/drawing/2014/main" id="{00000000-0008-0000-0B00-00007B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60" name="Line 204">
          <a:extLst>
            <a:ext uri="{FF2B5EF4-FFF2-40B4-BE49-F238E27FC236}">
              <a16:creationId xmlns:a16="http://schemas.microsoft.com/office/drawing/2014/main" id="{00000000-0008-0000-0B00-00007C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61" name="Line 205">
          <a:extLst>
            <a:ext uri="{FF2B5EF4-FFF2-40B4-BE49-F238E27FC236}">
              <a16:creationId xmlns:a16="http://schemas.microsoft.com/office/drawing/2014/main" id="{00000000-0008-0000-0B00-00007D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62" name="Line 206">
          <a:extLst>
            <a:ext uri="{FF2B5EF4-FFF2-40B4-BE49-F238E27FC236}">
              <a16:creationId xmlns:a16="http://schemas.microsoft.com/office/drawing/2014/main" id="{00000000-0008-0000-0B00-00007E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0</xdr:row>
      <xdr:rowOff>0</xdr:rowOff>
    </xdr:from>
    <xdr:to>
      <xdr:col>25</xdr:col>
      <xdr:colOff>0</xdr:colOff>
      <xdr:row>0</xdr:row>
      <xdr:rowOff>0</xdr:rowOff>
    </xdr:to>
    <xdr:sp macro="" textlink="">
      <xdr:nvSpPr>
        <xdr:cNvPr id="219263" name="Line 207">
          <a:extLst>
            <a:ext uri="{FF2B5EF4-FFF2-40B4-BE49-F238E27FC236}">
              <a16:creationId xmlns:a16="http://schemas.microsoft.com/office/drawing/2014/main" id="{00000000-0008-0000-0B00-00007F580300}"/>
            </a:ext>
          </a:extLst>
        </xdr:cNvPr>
        <xdr:cNvSpPr>
          <a:spLocks noChangeShapeType="1"/>
        </xdr:cNvSpPr>
      </xdr:nvSpPr>
      <xdr:spPr bwMode="auto">
        <a:xfrm flipH="1">
          <a:off x="5000625" y="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47625</xdr:colOff>
      <xdr:row>0</xdr:row>
      <xdr:rowOff>0</xdr:rowOff>
    </xdr:from>
    <xdr:to>
      <xdr:col>14</xdr:col>
      <xdr:colOff>133350</xdr:colOff>
      <xdr:row>0</xdr:row>
      <xdr:rowOff>0</xdr:rowOff>
    </xdr:to>
    <xdr:sp macro="" textlink="">
      <xdr:nvSpPr>
        <xdr:cNvPr id="219264" name="AutoShape 208">
          <a:extLst>
            <a:ext uri="{FF2B5EF4-FFF2-40B4-BE49-F238E27FC236}">
              <a16:creationId xmlns:a16="http://schemas.microsoft.com/office/drawing/2014/main" id="{00000000-0008-0000-0B00-000080580300}"/>
            </a:ext>
          </a:extLst>
        </xdr:cNvPr>
        <xdr:cNvSpPr>
          <a:spLocks noChangeArrowheads="1"/>
        </xdr:cNvSpPr>
      </xdr:nvSpPr>
      <xdr:spPr bwMode="auto">
        <a:xfrm>
          <a:off x="447675" y="0"/>
          <a:ext cx="2486025" cy="0"/>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190500</xdr:colOff>
      <xdr:row>1</xdr:row>
      <xdr:rowOff>9525</xdr:rowOff>
    </xdr:from>
    <xdr:to>
      <xdr:col>25</xdr:col>
      <xdr:colOff>47625</xdr:colOff>
      <xdr:row>2</xdr:row>
      <xdr:rowOff>57150</xdr:rowOff>
    </xdr:to>
    <xdr:sp macro="" textlink="">
      <xdr:nvSpPr>
        <xdr:cNvPr id="178" name="AutoShape 212">
          <a:extLst>
            <a:ext uri="{FF2B5EF4-FFF2-40B4-BE49-F238E27FC236}">
              <a16:creationId xmlns:a16="http://schemas.microsoft.com/office/drawing/2014/main" id="{00000000-0008-0000-0B00-0000B2000000}"/>
            </a:ext>
          </a:extLst>
        </xdr:cNvPr>
        <xdr:cNvSpPr>
          <a:spLocks noChangeArrowheads="1"/>
        </xdr:cNvSpPr>
      </xdr:nvSpPr>
      <xdr:spPr bwMode="auto">
        <a:xfrm>
          <a:off x="2390775" y="180975"/>
          <a:ext cx="2657475" cy="295275"/>
        </a:xfrm>
        <a:prstGeom prst="flowChartAlternateProcess">
          <a:avLst/>
        </a:prstGeom>
        <a:solidFill>
          <a:srgbClr val="FFFF99"/>
        </a:solidFill>
        <a:ln w="38100" cmpd="dbl">
          <a:solidFill>
            <a:srgbClr val="000000"/>
          </a:solidFill>
          <a:miter lim="800000"/>
          <a:headEnd/>
          <a:tailEnd/>
        </a:ln>
        <a:effectLst/>
      </xdr:spPr>
      <xdr:txBody>
        <a:bodyPr vertOverflow="clip" wrap="square" lIns="36576" tIns="18288" rIns="36576" bIns="18288" anchor="ctr" upright="1"/>
        <a:lstStyle/>
        <a:p>
          <a:pPr algn="ctr" rtl="0">
            <a:defRPr sz="1000"/>
          </a:pPr>
          <a:r>
            <a:rPr lang="ja-JP" altLang="en-US" sz="1100" b="1" i="0" strike="noStrike">
              <a:solidFill>
                <a:srgbClr val="000000"/>
              </a:solidFill>
              <a:latin typeface="ＭＳ Ｐゴシック"/>
              <a:ea typeface="ＭＳ Ｐゴシック"/>
            </a:rPr>
            <a:t>保育士の必要配置と配置基準</a:t>
          </a:r>
        </a:p>
      </xdr:txBody>
    </xdr:sp>
    <xdr:clientData/>
  </xdr:twoCellAnchor>
  <xdr:twoCellAnchor>
    <xdr:from>
      <xdr:col>11</xdr:col>
      <xdr:colOff>28575</xdr:colOff>
      <xdr:row>32</xdr:row>
      <xdr:rowOff>9525</xdr:rowOff>
    </xdr:from>
    <xdr:to>
      <xdr:col>28</xdr:col>
      <xdr:colOff>171450</xdr:colOff>
      <xdr:row>33</xdr:row>
      <xdr:rowOff>57150</xdr:rowOff>
    </xdr:to>
    <xdr:sp macro="" textlink="">
      <xdr:nvSpPr>
        <xdr:cNvPr id="179" name="AutoShape 213">
          <a:extLst>
            <a:ext uri="{FF2B5EF4-FFF2-40B4-BE49-F238E27FC236}">
              <a16:creationId xmlns:a16="http://schemas.microsoft.com/office/drawing/2014/main" id="{00000000-0008-0000-0B00-0000B3000000}"/>
            </a:ext>
          </a:extLst>
        </xdr:cNvPr>
        <xdr:cNvSpPr>
          <a:spLocks noChangeArrowheads="1"/>
        </xdr:cNvSpPr>
      </xdr:nvSpPr>
      <xdr:spPr bwMode="auto">
        <a:xfrm>
          <a:off x="2228850" y="5838825"/>
          <a:ext cx="3543300" cy="295275"/>
        </a:xfrm>
        <a:prstGeom prst="flowChartAlternateProcess">
          <a:avLst/>
        </a:prstGeom>
        <a:solidFill>
          <a:srgbClr val="FFFF99"/>
        </a:solidFill>
        <a:ln w="38100" cmpd="dbl">
          <a:solidFill>
            <a:srgbClr val="000000"/>
          </a:solidFill>
          <a:miter lim="800000"/>
          <a:headEnd/>
          <a:tailEnd/>
        </a:ln>
        <a:effectLst/>
      </xdr:spPr>
      <xdr:txBody>
        <a:bodyPr vertOverflow="clip" wrap="square" lIns="36576" tIns="18288" rIns="36576" bIns="18288" anchor="ctr" upright="1"/>
        <a:lstStyle/>
        <a:p>
          <a:pPr algn="ctr" rtl="0">
            <a:defRPr sz="1000"/>
          </a:pPr>
          <a:r>
            <a:rPr lang="ja-JP" altLang="en-US" sz="1100" b="1" i="0" strike="noStrike">
              <a:solidFill>
                <a:srgbClr val="000000"/>
              </a:solidFill>
              <a:latin typeface="ＭＳ Ｐゴシック"/>
              <a:ea typeface="ＭＳ Ｐゴシック"/>
            </a:rPr>
            <a:t>保育所の開所時間と保育士配置時間数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3175" cap="flat" cmpd="sng" algn="ctr">
          <a:solidFill>
            <a:srgbClr val="000000"/>
          </a:solidFill>
          <a:prstDash val="solid"/>
          <a:round/>
          <a:headEnd type="stealth"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3175" cap="flat" cmpd="sng" algn="ctr">
          <a:solidFill>
            <a:srgbClr val="000000"/>
          </a:solidFill>
          <a:prstDash val="solid"/>
          <a:round/>
          <a:headEnd type="stealth"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6" Type="http://schemas.openxmlformats.org/officeDocument/2006/relationships/ctrlProp" Target="../ctrlProps/ctrlProp203.xml"/><Relationship Id="rId227" Type="http://schemas.openxmlformats.org/officeDocument/2006/relationships/ctrlProp" Target="../ctrlProps/ctrlProp224.xml"/><Relationship Id="rId201" Type="http://schemas.openxmlformats.org/officeDocument/2006/relationships/ctrlProp" Target="../ctrlProps/ctrlProp198.xml"/><Relationship Id="rId222" Type="http://schemas.openxmlformats.org/officeDocument/2006/relationships/ctrlProp" Target="../ctrlProps/ctrlProp219.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217" Type="http://schemas.openxmlformats.org/officeDocument/2006/relationships/ctrlProp" Target="../ctrlProps/ctrlProp21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212" Type="http://schemas.openxmlformats.org/officeDocument/2006/relationships/ctrlProp" Target="../ctrlProps/ctrlProp209.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3.vml"/><Relationship Id="rId214" Type="http://schemas.openxmlformats.org/officeDocument/2006/relationships/ctrlProp" Target="../ctrlProps/ctrlProp211.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BL36"/>
  <sheetViews>
    <sheetView tabSelected="1" view="pageBreakPreview" zoomScaleNormal="100" zoomScaleSheetLayoutView="100" workbookViewId="0">
      <selection activeCell="F14" sqref="F14"/>
    </sheetView>
  </sheetViews>
  <sheetFormatPr defaultColWidth="0" defaultRowHeight="13.5"/>
  <cols>
    <col min="1" max="9" width="8.625" style="97" customWidth="1"/>
    <col min="10" max="16384" width="0" style="97" hidden="1"/>
  </cols>
  <sheetData>
    <row r="1" spans="1:9" ht="20.100000000000001" customHeight="1"/>
    <row r="2" spans="1:9" ht="20.100000000000001" customHeight="1"/>
    <row r="3" spans="1:9" ht="20.100000000000001" customHeight="1"/>
    <row r="4" spans="1:9" s="23" customFormat="1" ht="20.100000000000001" customHeight="1">
      <c r="A4" s="539" t="s">
        <v>736</v>
      </c>
      <c r="B4" s="539"/>
      <c r="C4" s="539"/>
      <c r="D4" s="539"/>
      <c r="E4" s="539"/>
      <c r="F4" s="539"/>
      <c r="G4" s="539"/>
      <c r="H4" s="539"/>
      <c r="I4" s="539"/>
    </row>
    <row r="5" spans="1:9" ht="20.100000000000001" customHeight="1">
      <c r="I5" s="23"/>
    </row>
    <row r="6" spans="1:9" s="23" customFormat="1" ht="29.25" customHeight="1">
      <c r="A6" s="540" t="s">
        <v>638</v>
      </c>
      <c r="B6" s="540"/>
      <c r="C6" s="540"/>
      <c r="D6" s="540"/>
      <c r="E6" s="540"/>
      <c r="F6" s="540"/>
      <c r="G6" s="540"/>
      <c r="H6" s="540"/>
      <c r="I6" s="540"/>
    </row>
    <row r="7" spans="1:9" ht="20.100000000000001" customHeight="1"/>
    <row r="8" spans="1:9" ht="20.100000000000001" customHeight="1"/>
    <row r="9" spans="1:9" ht="20.100000000000001" customHeight="1"/>
    <row r="10" spans="1:9" ht="20.100000000000001" customHeight="1"/>
    <row r="11" spans="1:9" ht="20.100000000000001" customHeight="1"/>
    <row r="12" spans="1:9" ht="20.100000000000001" customHeight="1"/>
    <row r="13" spans="1:9" ht="20.100000000000001" customHeight="1"/>
    <row r="14" spans="1:9" ht="20.100000000000001" customHeight="1"/>
    <row r="15" spans="1:9" ht="20.100000000000001" customHeight="1"/>
    <row r="16" spans="1:9" ht="20.100000000000001" customHeight="1"/>
    <row r="17" spans="1:64" ht="20.100000000000001" customHeight="1"/>
    <row r="18" spans="1:64" ht="20.100000000000001" customHeight="1"/>
    <row r="19" spans="1:64" s="12" customFormat="1" ht="39.950000000000003" customHeight="1">
      <c r="B19" s="541" t="s">
        <v>14</v>
      </c>
      <c r="C19" s="542"/>
      <c r="D19" s="541" t="s">
        <v>335</v>
      </c>
      <c r="E19" s="543"/>
      <c r="F19" s="543"/>
      <c r="G19" s="543"/>
      <c r="H19" s="542"/>
    </row>
    <row r="20" spans="1:64" s="31" customFormat="1" ht="39.950000000000003" customHeight="1">
      <c r="B20" s="552" t="s">
        <v>727</v>
      </c>
      <c r="C20" s="553"/>
      <c r="D20" s="554" t="s">
        <v>728</v>
      </c>
      <c r="E20" s="555"/>
      <c r="F20" s="555"/>
      <c r="G20" s="555"/>
      <c r="H20" s="556"/>
    </row>
    <row r="21" spans="1:64" s="12" customFormat="1" ht="39.950000000000003" customHeight="1">
      <c r="B21" s="547" t="s">
        <v>639</v>
      </c>
      <c r="C21" s="548"/>
      <c r="D21" s="549" t="s">
        <v>664</v>
      </c>
      <c r="E21" s="550"/>
      <c r="F21" s="550"/>
      <c r="G21" s="550"/>
      <c r="H21" s="551"/>
    </row>
    <row r="22" spans="1:64" ht="12" customHeight="1"/>
    <row r="23" spans="1:64" s="12" customFormat="1" ht="29.25" customHeight="1">
      <c r="B23" s="545" t="s">
        <v>637</v>
      </c>
      <c r="C23" s="545"/>
      <c r="D23" s="546" t="s">
        <v>664</v>
      </c>
      <c r="E23" s="546"/>
      <c r="F23" s="546"/>
      <c r="G23" s="546"/>
      <c r="H23" s="546"/>
    </row>
    <row r="24" spans="1:64" ht="18" customHeight="1">
      <c r="B24" s="544" t="s">
        <v>670</v>
      </c>
      <c r="C24" s="544"/>
      <c r="D24" s="544"/>
      <c r="E24" s="544"/>
      <c r="F24" s="544"/>
      <c r="G24" s="544"/>
      <c r="H24" s="544"/>
      <c r="I24" s="544"/>
    </row>
    <row r="25" spans="1:64" ht="18" customHeight="1">
      <c r="A25" s="190"/>
      <c r="B25" s="544"/>
      <c r="C25" s="544"/>
      <c r="D25" s="544"/>
      <c r="E25" s="544"/>
      <c r="F25" s="544"/>
      <c r="G25" s="544"/>
      <c r="H25" s="544"/>
      <c r="I25" s="544"/>
    </row>
    <row r="26" spans="1:64" ht="18" customHeight="1">
      <c r="A26" s="190"/>
      <c r="B26" s="544"/>
      <c r="C26" s="544"/>
      <c r="D26" s="544"/>
      <c r="E26" s="544"/>
      <c r="F26" s="544"/>
      <c r="G26" s="544"/>
      <c r="H26" s="544"/>
      <c r="I26" s="544"/>
    </row>
    <row r="27" spans="1:64" ht="18" customHeight="1">
      <c r="A27" s="190"/>
      <c r="B27" s="544"/>
      <c r="C27" s="544"/>
      <c r="D27" s="544"/>
      <c r="E27" s="544"/>
      <c r="F27" s="544"/>
      <c r="G27" s="544"/>
      <c r="H27" s="544"/>
      <c r="I27" s="544"/>
    </row>
    <row r="28" spans="1:64" s="2" customFormat="1" ht="18" customHeight="1">
      <c r="B28" s="2" t="s">
        <v>630</v>
      </c>
      <c r="C28" s="194"/>
      <c r="D28" s="194"/>
      <c r="E28" s="194"/>
      <c r="F28" s="194"/>
      <c r="G28" s="194"/>
      <c r="H28" s="194"/>
      <c r="I28" s="194"/>
      <c r="J28" s="194"/>
      <c r="K28" s="194"/>
      <c r="L28" s="36"/>
      <c r="M28" s="36"/>
      <c r="N28" s="36"/>
      <c r="O28" s="36"/>
      <c r="P28" s="36"/>
      <c r="Q28" s="36"/>
      <c r="R28" s="36"/>
      <c r="S28" s="36"/>
      <c r="T28" s="36"/>
      <c r="U28" s="36"/>
      <c r="V28" s="36"/>
      <c r="W28" s="36"/>
      <c r="X28" s="36"/>
      <c r="Y28" s="44"/>
      <c r="Z28" s="45"/>
      <c r="AA28" s="45"/>
      <c r="AB28" s="45"/>
      <c r="AC28" s="44"/>
      <c r="AD28" s="46"/>
      <c r="AE28" s="46"/>
      <c r="AF28" s="46"/>
      <c r="AG28" s="44"/>
      <c r="AH28" s="46"/>
      <c r="AI28" s="46"/>
      <c r="AJ28" s="46"/>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row>
    <row r="29" spans="1:64" ht="18" customHeight="1">
      <c r="F29" s="97" t="s">
        <v>150</v>
      </c>
    </row>
    <row r="30" spans="1:64" ht="18" customHeight="1">
      <c r="B30" s="96" t="s">
        <v>618</v>
      </c>
    </row>
    <row r="31" spans="1:64" ht="18" customHeight="1"/>
    <row r="32" spans="1:64" ht="18" customHeight="1">
      <c r="B32" s="97" t="s">
        <v>632</v>
      </c>
    </row>
    <row r="33" spans="2:2" ht="12" customHeight="1"/>
    <row r="34" spans="2:2" ht="18" customHeight="1">
      <c r="B34" s="97" t="s">
        <v>633</v>
      </c>
    </row>
    <row r="35" spans="2:2" ht="18" customHeight="1">
      <c r="B35" s="97" t="s">
        <v>631</v>
      </c>
    </row>
    <row r="36" spans="2:2" ht="14.1" customHeight="1"/>
  </sheetData>
  <mergeCells count="11">
    <mergeCell ref="A4:I4"/>
    <mergeCell ref="A6:I6"/>
    <mergeCell ref="B19:C19"/>
    <mergeCell ref="D19:H19"/>
    <mergeCell ref="B24:I27"/>
    <mergeCell ref="B23:C23"/>
    <mergeCell ref="D23:H23"/>
    <mergeCell ref="B21:C21"/>
    <mergeCell ref="D21:H21"/>
    <mergeCell ref="B20:C20"/>
    <mergeCell ref="D20:H20"/>
  </mergeCells>
  <phoneticPr fontId="2"/>
  <dataValidations count="2">
    <dataValidation imeMode="hiragana" allowBlank="1" showInputMessage="1" showErrorMessage="1" sqref="A23 D23:I23 D19:H19 D21:H21" xr:uid="{00000000-0002-0000-0100-000000000000}"/>
    <dataValidation type="list" imeMode="hiragana" allowBlank="1" showInputMessage="1" showErrorMessage="1" sqref="D20:H20" xr:uid="{2E7EB030-99AB-4FB9-9141-EFA2A45C0FAA}">
      <formula1>"実地,書面"</formula1>
    </dataValidation>
  </dataValidations>
  <printOptions horizontalCentered="1" verticalCentered="1"/>
  <pageMargins left="0.78740157480314965" right="0.78740157480314965" top="0.59055118110236227" bottom="0.78740157480314965" header="0.51181102362204722" footer="0.51181102362204722"/>
  <pageSetup paperSize="9" orientation="portrait" blackAndWhite="1" cellComments="asDisplayed"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49E5C-097B-4056-9679-3F087C8594C9}">
  <sheetPr>
    <tabColor rgb="FFFFC000"/>
    <pageSetUpPr fitToPage="1"/>
  </sheetPr>
  <dimension ref="A1:BK86"/>
  <sheetViews>
    <sheetView showZeros="0" view="pageBreakPreview" zoomScale="115" zoomScaleNormal="100" zoomScaleSheetLayoutView="115" zoomScalePageLayoutView="85" workbookViewId="0">
      <selection activeCell="J13" sqref="J13"/>
    </sheetView>
  </sheetViews>
  <sheetFormatPr defaultColWidth="0" defaultRowHeight="10.5"/>
  <cols>
    <col min="1" max="1" width="4.625" style="209" customWidth="1"/>
    <col min="2" max="2" width="2.625" style="209" customWidth="1"/>
    <col min="3" max="5" width="8.625" style="209" customWidth="1"/>
    <col min="6" max="61" width="1.875" style="209" customWidth="1"/>
    <col min="62" max="62" width="9.625" style="209" customWidth="1"/>
    <col min="63" max="63" width="3.625" style="209" customWidth="1"/>
    <col min="64" max="256" width="0" style="209" hidden="1"/>
    <col min="257" max="257" width="0.875" style="209" customWidth="1"/>
    <col min="258" max="258" width="4.625" style="209" customWidth="1"/>
    <col min="259" max="259" width="2.625" style="209" customWidth="1"/>
    <col min="260" max="261" width="8.625" style="209" customWidth="1"/>
    <col min="262" max="317" width="1.875" style="209" customWidth="1"/>
    <col min="318" max="318" width="9.625" style="209" customWidth="1"/>
    <col min="319" max="319" width="2.625" style="209" customWidth="1"/>
    <col min="320" max="513" width="0" style="209" hidden="1"/>
    <col min="514" max="514" width="4.625" style="209" customWidth="1"/>
    <col min="515" max="515" width="2.625" style="209" customWidth="1"/>
    <col min="516" max="517" width="8.625" style="209" customWidth="1"/>
    <col min="518" max="573" width="1.875" style="209" customWidth="1"/>
    <col min="574" max="574" width="9.625" style="209" customWidth="1"/>
    <col min="575" max="575" width="2.625" style="209" customWidth="1"/>
    <col min="576" max="769" width="0" style="209" hidden="1"/>
    <col min="770" max="770" width="4.625" style="209" customWidth="1"/>
    <col min="771" max="771" width="2.625" style="209" customWidth="1"/>
    <col min="772" max="773" width="8.625" style="209" customWidth="1"/>
    <col min="774" max="829" width="1.875" style="209" customWidth="1"/>
    <col min="830" max="830" width="9.625" style="209" customWidth="1"/>
    <col min="831" max="831" width="2.625" style="209" customWidth="1"/>
    <col min="832" max="1025" width="0" style="209" hidden="1"/>
    <col min="1026" max="1026" width="4.625" style="209" customWidth="1"/>
    <col min="1027" max="1027" width="2.625" style="209" customWidth="1"/>
    <col min="1028" max="1029" width="8.625" style="209" customWidth="1"/>
    <col min="1030" max="1085" width="1.875" style="209" customWidth="1"/>
    <col min="1086" max="1086" width="9.625" style="209" customWidth="1"/>
    <col min="1087" max="1087" width="2.625" style="209" customWidth="1"/>
    <col min="1088" max="1281" width="0" style="209" hidden="1"/>
    <col min="1282" max="1282" width="4.625" style="209" customWidth="1"/>
    <col min="1283" max="1283" width="2.625" style="209" customWidth="1"/>
    <col min="1284" max="1285" width="8.625" style="209" customWidth="1"/>
    <col min="1286" max="1341" width="1.875" style="209" customWidth="1"/>
    <col min="1342" max="1342" width="9.625" style="209" customWidth="1"/>
    <col min="1343" max="1343" width="2.625" style="209" customWidth="1"/>
    <col min="1344" max="1537" width="0" style="209" hidden="1"/>
    <col min="1538" max="1538" width="4.625" style="209" customWidth="1"/>
    <col min="1539" max="1539" width="2.625" style="209" customWidth="1"/>
    <col min="1540" max="1541" width="8.625" style="209" customWidth="1"/>
    <col min="1542" max="1597" width="1.875" style="209" customWidth="1"/>
    <col min="1598" max="1598" width="9.625" style="209" customWidth="1"/>
    <col min="1599" max="1599" width="2.625" style="209" customWidth="1"/>
    <col min="1600" max="1793" width="0" style="209" hidden="1"/>
    <col min="1794" max="1794" width="4.625" style="209" customWidth="1"/>
    <col min="1795" max="1795" width="2.625" style="209" customWidth="1"/>
    <col min="1796" max="1797" width="8.625" style="209" customWidth="1"/>
    <col min="1798" max="1853" width="1.875" style="209" customWidth="1"/>
    <col min="1854" max="1854" width="9.625" style="209" customWidth="1"/>
    <col min="1855" max="1855" width="2.625" style="209" customWidth="1"/>
    <col min="1856" max="2049" width="0" style="209" hidden="1"/>
    <col min="2050" max="2050" width="4.625" style="209" customWidth="1"/>
    <col min="2051" max="2051" width="2.625" style="209" customWidth="1"/>
    <col min="2052" max="2053" width="8.625" style="209" customWidth="1"/>
    <col min="2054" max="2109" width="1.875" style="209" customWidth="1"/>
    <col min="2110" max="2110" width="9.625" style="209" customWidth="1"/>
    <col min="2111" max="2111" width="2.625" style="209" customWidth="1"/>
    <col min="2112" max="2305" width="0" style="209" hidden="1"/>
    <col min="2306" max="2306" width="4.625" style="209" customWidth="1"/>
    <col min="2307" max="2307" width="2.625" style="209" customWidth="1"/>
    <col min="2308" max="2309" width="8.625" style="209" customWidth="1"/>
    <col min="2310" max="2365" width="1.875" style="209" customWidth="1"/>
    <col min="2366" max="2366" width="9.625" style="209" customWidth="1"/>
    <col min="2367" max="2367" width="2.625" style="209" customWidth="1"/>
    <col min="2368" max="2561" width="0" style="209" hidden="1"/>
    <col min="2562" max="2562" width="4.625" style="209" customWidth="1"/>
    <col min="2563" max="2563" width="2.625" style="209" customWidth="1"/>
    <col min="2564" max="2565" width="8.625" style="209" customWidth="1"/>
    <col min="2566" max="2621" width="1.875" style="209" customWidth="1"/>
    <col min="2622" max="2622" width="9.625" style="209" customWidth="1"/>
    <col min="2623" max="2623" width="2.625" style="209" customWidth="1"/>
    <col min="2624" max="2817" width="0" style="209" hidden="1"/>
    <col min="2818" max="2818" width="4.625" style="209" customWidth="1"/>
    <col min="2819" max="2819" width="2.625" style="209" customWidth="1"/>
    <col min="2820" max="2821" width="8.625" style="209" customWidth="1"/>
    <col min="2822" max="2877" width="1.875" style="209" customWidth="1"/>
    <col min="2878" max="2878" width="9.625" style="209" customWidth="1"/>
    <col min="2879" max="2879" width="2.625" style="209" customWidth="1"/>
    <col min="2880" max="3073" width="0" style="209" hidden="1"/>
    <col min="3074" max="3074" width="4.625" style="209" customWidth="1"/>
    <col min="3075" max="3075" width="2.625" style="209" customWidth="1"/>
    <col min="3076" max="3077" width="8.625" style="209" customWidth="1"/>
    <col min="3078" max="3133" width="1.875" style="209" customWidth="1"/>
    <col min="3134" max="3134" width="9.625" style="209" customWidth="1"/>
    <col min="3135" max="3135" width="2.625" style="209" customWidth="1"/>
    <col min="3136" max="3329" width="0" style="209" hidden="1"/>
    <col min="3330" max="3330" width="4.625" style="209" customWidth="1"/>
    <col min="3331" max="3331" width="2.625" style="209" customWidth="1"/>
    <col min="3332" max="3333" width="8.625" style="209" customWidth="1"/>
    <col min="3334" max="3389" width="1.875" style="209" customWidth="1"/>
    <col min="3390" max="3390" width="9.625" style="209" customWidth="1"/>
    <col min="3391" max="3391" width="2.625" style="209" customWidth="1"/>
    <col min="3392" max="3585" width="0" style="209" hidden="1"/>
    <col min="3586" max="3586" width="4.625" style="209" customWidth="1"/>
    <col min="3587" max="3587" width="2.625" style="209" customWidth="1"/>
    <col min="3588" max="3589" width="8.625" style="209" customWidth="1"/>
    <col min="3590" max="3645" width="1.875" style="209" customWidth="1"/>
    <col min="3646" max="3646" width="9.625" style="209" customWidth="1"/>
    <col min="3647" max="3647" width="2.625" style="209" customWidth="1"/>
    <col min="3648" max="3841" width="0" style="209" hidden="1"/>
    <col min="3842" max="3842" width="4.625" style="209" customWidth="1"/>
    <col min="3843" max="3843" width="2.625" style="209" customWidth="1"/>
    <col min="3844" max="3845" width="8.625" style="209" customWidth="1"/>
    <col min="3846" max="3901" width="1.875" style="209" customWidth="1"/>
    <col min="3902" max="3902" width="9.625" style="209" customWidth="1"/>
    <col min="3903" max="3903" width="2.625" style="209" customWidth="1"/>
    <col min="3904" max="4097" width="0" style="209" hidden="1"/>
    <col min="4098" max="4098" width="4.625" style="209" customWidth="1"/>
    <col min="4099" max="4099" width="2.625" style="209" customWidth="1"/>
    <col min="4100" max="4101" width="8.625" style="209" customWidth="1"/>
    <col min="4102" max="4157" width="1.875" style="209" customWidth="1"/>
    <col min="4158" max="4158" width="9.625" style="209" customWidth="1"/>
    <col min="4159" max="4159" width="2.625" style="209" customWidth="1"/>
    <col min="4160" max="4353" width="0" style="209" hidden="1"/>
    <col min="4354" max="4354" width="4.625" style="209" customWidth="1"/>
    <col min="4355" max="4355" width="2.625" style="209" customWidth="1"/>
    <col min="4356" max="4357" width="8.625" style="209" customWidth="1"/>
    <col min="4358" max="4413" width="1.875" style="209" customWidth="1"/>
    <col min="4414" max="4414" width="9.625" style="209" customWidth="1"/>
    <col min="4415" max="4415" width="2.625" style="209" customWidth="1"/>
    <col min="4416" max="4609" width="0" style="209" hidden="1"/>
    <col min="4610" max="4610" width="4.625" style="209" customWidth="1"/>
    <col min="4611" max="4611" width="2.625" style="209" customWidth="1"/>
    <col min="4612" max="4613" width="8.625" style="209" customWidth="1"/>
    <col min="4614" max="4669" width="1.875" style="209" customWidth="1"/>
    <col min="4670" max="4670" width="9.625" style="209" customWidth="1"/>
    <col min="4671" max="4671" width="2.625" style="209" customWidth="1"/>
    <col min="4672" max="4865" width="0" style="209" hidden="1"/>
    <col min="4866" max="4866" width="4.625" style="209" customWidth="1"/>
    <col min="4867" max="4867" width="2.625" style="209" customWidth="1"/>
    <col min="4868" max="4869" width="8.625" style="209" customWidth="1"/>
    <col min="4870" max="4925" width="1.875" style="209" customWidth="1"/>
    <col min="4926" max="4926" width="9.625" style="209" customWidth="1"/>
    <col min="4927" max="4927" width="2.625" style="209" customWidth="1"/>
    <col min="4928" max="5121" width="0" style="209" hidden="1"/>
    <col min="5122" max="5122" width="4.625" style="209" customWidth="1"/>
    <col min="5123" max="5123" width="2.625" style="209" customWidth="1"/>
    <col min="5124" max="5125" width="8.625" style="209" customWidth="1"/>
    <col min="5126" max="5181" width="1.875" style="209" customWidth="1"/>
    <col min="5182" max="5182" width="9.625" style="209" customWidth="1"/>
    <col min="5183" max="5183" width="2.625" style="209" customWidth="1"/>
    <col min="5184" max="5377" width="0" style="209" hidden="1"/>
    <col min="5378" max="5378" width="4.625" style="209" customWidth="1"/>
    <col min="5379" max="5379" width="2.625" style="209" customWidth="1"/>
    <col min="5380" max="5381" width="8.625" style="209" customWidth="1"/>
    <col min="5382" max="5437" width="1.875" style="209" customWidth="1"/>
    <col min="5438" max="5438" width="9.625" style="209" customWidth="1"/>
    <col min="5439" max="5439" width="2.625" style="209" customWidth="1"/>
    <col min="5440" max="5633" width="0" style="209" hidden="1"/>
    <col min="5634" max="5634" width="4.625" style="209" customWidth="1"/>
    <col min="5635" max="5635" width="2.625" style="209" customWidth="1"/>
    <col min="5636" max="5637" width="8.625" style="209" customWidth="1"/>
    <col min="5638" max="5693" width="1.875" style="209" customWidth="1"/>
    <col min="5694" max="5694" width="9.625" style="209" customWidth="1"/>
    <col min="5695" max="5695" width="2.625" style="209" customWidth="1"/>
    <col min="5696" max="5889" width="0" style="209" hidden="1"/>
    <col min="5890" max="5890" width="4.625" style="209" customWidth="1"/>
    <col min="5891" max="5891" width="2.625" style="209" customWidth="1"/>
    <col min="5892" max="5893" width="8.625" style="209" customWidth="1"/>
    <col min="5894" max="5949" width="1.875" style="209" customWidth="1"/>
    <col min="5950" max="5950" width="9.625" style="209" customWidth="1"/>
    <col min="5951" max="5951" width="2.625" style="209" customWidth="1"/>
    <col min="5952" max="6145" width="0" style="209" hidden="1"/>
    <col min="6146" max="6146" width="4.625" style="209" customWidth="1"/>
    <col min="6147" max="6147" width="2.625" style="209" customWidth="1"/>
    <col min="6148" max="6149" width="8.625" style="209" customWidth="1"/>
    <col min="6150" max="6205" width="1.875" style="209" customWidth="1"/>
    <col min="6206" max="6206" width="9.625" style="209" customWidth="1"/>
    <col min="6207" max="6207" width="2.625" style="209" customWidth="1"/>
    <col min="6208" max="6401" width="0" style="209" hidden="1"/>
    <col min="6402" max="6402" width="4.625" style="209" customWidth="1"/>
    <col min="6403" max="6403" width="2.625" style="209" customWidth="1"/>
    <col min="6404" max="6405" width="8.625" style="209" customWidth="1"/>
    <col min="6406" max="6461" width="1.875" style="209" customWidth="1"/>
    <col min="6462" max="6462" width="9.625" style="209" customWidth="1"/>
    <col min="6463" max="6463" width="2.625" style="209" customWidth="1"/>
    <col min="6464" max="6657" width="0" style="209" hidden="1"/>
    <col min="6658" max="6658" width="4.625" style="209" customWidth="1"/>
    <col min="6659" max="6659" width="2.625" style="209" customWidth="1"/>
    <col min="6660" max="6661" width="8.625" style="209" customWidth="1"/>
    <col min="6662" max="6717" width="1.875" style="209" customWidth="1"/>
    <col min="6718" max="6718" width="9.625" style="209" customWidth="1"/>
    <col min="6719" max="6719" width="2.625" style="209" customWidth="1"/>
    <col min="6720" max="6913" width="0" style="209" hidden="1"/>
    <col min="6914" max="6914" width="4.625" style="209" customWidth="1"/>
    <col min="6915" max="6915" width="2.625" style="209" customWidth="1"/>
    <col min="6916" max="6917" width="8.625" style="209" customWidth="1"/>
    <col min="6918" max="6973" width="1.875" style="209" customWidth="1"/>
    <col min="6974" max="6974" width="9.625" style="209" customWidth="1"/>
    <col min="6975" max="6975" width="2.625" style="209" customWidth="1"/>
    <col min="6976" max="7169" width="0" style="209" hidden="1"/>
    <col min="7170" max="7170" width="4.625" style="209" customWidth="1"/>
    <col min="7171" max="7171" width="2.625" style="209" customWidth="1"/>
    <col min="7172" max="7173" width="8.625" style="209" customWidth="1"/>
    <col min="7174" max="7229" width="1.875" style="209" customWidth="1"/>
    <col min="7230" max="7230" width="9.625" style="209" customWidth="1"/>
    <col min="7231" max="7231" width="2.625" style="209" customWidth="1"/>
    <col min="7232" max="7425" width="0" style="209" hidden="1"/>
    <col min="7426" max="7426" width="4.625" style="209" customWidth="1"/>
    <col min="7427" max="7427" width="2.625" style="209" customWidth="1"/>
    <col min="7428" max="7429" width="8.625" style="209" customWidth="1"/>
    <col min="7430" max="7485" width="1.875" style="209" customWidth="1"/>
    <col min="7486" max="7486" width="9.625" style="209" customWidth="1"/>
    <col min="7487" max="7487" width="2.625" style="209" customWidth="1"/>
    <col min="7488" max="7681" width="0" style="209" hidden="1"/>
    <col min="7682" max="7682" width="4.625" style="209" customWidth="1"/>
    <col min="7683" max="7683" width="2.625" style="209" customWidth="1"/>
    <col min="7684" max="7685" width="8.625" style="209" customWidth="1"/>
    <col min="7686" max="7741" width="1.875" style="209" customWidth="1"/>
    <col min="7742" max="7742" width="9.625" style="209" customWidth="1"/>
    <col min="7743" max="7743" width="2.625" style="209" customWidth="1"/>
    <col min="7744" max="7937" width="0" style="209" hidden="1"/>
    <col min="7938" max="7938" width="4.625" style="209" customWidth="1"/>
    <col min="7939" max="7939" width="2.625" style="209" customWidth="1"/>
    <col min="7940" max="7941" width="8.625" style="209" customWidth="1"/>
    <col min="7942" max="7997" width="1.875" style="209" customWidth="1"/>
    <col min="7998" max="7998" width="9.625" style="209" customWidth="1"/>
    <col min="7999" max="7999" width="2.625" style="209" customWidth="1"/>
    <col min="8000" max="8193" width="0" style="209" hidden="1"/>
    <col min="8194" max="8194" width="4.625" style="209" customWidth="1"/>
    <col min="8195" max="8195" width="2.625" style="209" customWidth="1"/>
    <col min="8196" max="8197" width="8.625" style="209" customWidth="1"/>
    <col min="8198" max="8253" width="1.875" style="209" customWidth="1"/>
    <col min="8254" max="8254" width="9.625" style="209" customWidth="1"/>
    <col min="8255" max="8255" width="2.625" style="209" customWidth="1"/>
    <col min="8256" max="8449" width="0" style="209" hidden="1"/>
    <col min="8450" max="8450" width="4.625" style="209" customWidth="1"/>
    <col min="8451" max="8451" width="2.625" style="209" customWidth="1"/>
    <col min="8452" max="8453" width="8.625" style="209" customWidth="1"/>
    <col min="8454" max="8509" width="1.875" style="209" customWidth="1"/>
    <col min="8510" max="8510" width="9.625" style="209" customWidth="1"/>
    <col min="8511" max="8511" width="2.625" style="209" customWidth="1"/>
    <col min="8512" max="8705" width="0" style="209" hidden="1"/>
    <col min="8706" max="8706" width="4.625" style="209" customWidth="1"/>
    <col min="8707" max="8707" width="2.625" style="209" customWidth="1"/>
    <col min="8708" max="8709" width="8.625" style="209" customWidth="1"/>
    <col min="8710" max="8765" width="1.875" style="209" customWidth="1"/>
    <col min="8766" max="8766" width="9.625" style="209" customWidth="1"/>
    <col min="8767" max="8767" width="2.625" style="209" customWidth="1"/>
    <col min="8768" max="8961" width="0" style="209" hidden="1"/>
    <col min="8962" max="8962" width="4.625" style="209" customWidth="1"/>
    <col min="8963" max="8963" width="2.625" style="209" customWidth="1"/>
    <col min="8964" max="8965" width="8.625" style="209" customWidth="1"/>
    <col min="8966" max="9021" width="1.875" style="209" customWidth="1"/>
    <col min="9022" max="9022" width="9.625" style="209" customWidth="1"/>
    <col min="9023" max="9023" width="2.625" style="209" customWidth="1"/>
    <col min="9024" max="9217" width="0" style="209" hidden="1"/>
    <col min="9218" max="9218" width="4.625" style="209" customWidth="1"/>
    <col min="9219" max="9219" width="2.625" style="209" customWidth="1"/>
    <col min="9220" max="9221" width="8.625" style="209" customWidth="1"/>
    <col min="9222" max="9277" width="1.875" style="209" customWidth="1"/>
    <col min="9278" max="9278" width="9.625" style="209" customWidth="1"/>
    <col min="9279" max="9279" width="2.625" style="209" customWidth="1"/>
    <col min="9280" max="9473" width="0" style="209" hidden="1"/>
    <col min="9474" max="9474" width="4.625" style="209" customWidth="1"/>
    <col min="9475" max="9475" width="2.625" style="209" customWidth="1"/>
    <col min="9476" max="9477" width="8.625" style="209" customWidth="1"/>
    <col min="9478" max="9533" width="1.875" style="209" customWidth="1"/>
    <col min="9534" max="9534" width="9.625" style="209" customWidth="1"/>
    <col min="9535" max="9535" width="2.625" style="209" customWidth="1"/>
    <col min="9536" max="9729" width="0" style="209" hidden="1"/>
    <col min="9730" max="9730" width="4.625" style="209" customWidth="1"/>
    <col min="9731" max="9731" width="2.625" style="209" customWidth="1"/>
    <col min="9732" max="9733" width="8.625" style="209" customWidth="1"/>
    <col min="9734" max="9789" width="1.875" style="209" customWidth="1"/>
    <col min="9790" max="9790" width="9.625" style="209" customWidth="1"/>
    <col min="9791" max="9791" width="2.625" style="209" customWidth="1"/>
    <col min="9792" max="9985" width="0" style="209" hidden="1"/>
    <col min="9986" max="9986" width="4.625" style="209" customWidth="1"/>
    <col min="9987" max="9987" width="2.625" style="209" customWidth="1"/>
    <col min="9988" max="9989" width="8.625" style="209" customWidth="1"/>
    <col min="9990" max="10045" width="1.875" style="209" customWidth="1"/>
    <col min="10046" max="10046" width="9.625" style="209" customWidth="1"/>
    <col min="10047" max="10047" width="2.625" style="209" customWidth="1"/>
    <col min="10048" max="10241" width="0" style="209" hidden="1"/>
    <col min="10242" max="10242" width="4.625" style="209" customWidth="1"/>
    <col min="10243" max="10243" width="2.625" style="209" customWidth="1"/>
    <col min="10244" max="10245" width="8.625" style="209" customWidth="1"/>
    <col min="10246" max="10301" width="1.875" style="209" customWidth="1"/>
    <col min="10302" max="10302" width="9.625" style="209" customWidth="1"/>
    <col min="10303" max="10303" width="2.625" style="209" customWidth="1"/>
    <col min="10304" max="10497" width="0" style="209" hidden="1"/>
    <col min="10498" max="10498" width="4.625" style="209" customWidth="1"/>
    <col min="10499" max="10499" width="2.625" style="209" customWidth="1"/>
    <col min="10500" max="10501" width="8.625" style="209" customWidth="1"/>
    <col min="10502" max="10557" width="1.875" style="209" customWidth="1"/>
    <col min="10558" max="10558" width="9.625" style="209" customWidth="1"/>
    <col min="10559" max="10559" width="2.625" style="209" customWidth="1"/>
    <col min="10560" max="10753" width="0" style="209" hidden="1"/>
    <col min="10754" max="10754" width="4.625" style="209" customWidth="1"/>
    <col min="10755" max="10755" width="2.625" style="209" customWidth="1"/>
    <col min="10756" max="10757" width="8.625" style="209" customWidth="1"/>
    <col min="10758" max="10813" width="1.875" style="209" customWidth="1"/>
    <col min="10814" max="10814" width="9.625" style="209" customWidth="1"/>
    <col min="10815" max="10815" width="2.625" style="209" customWidth="1"/>
    <col min="10816" max="11009" width="0" style="209" hidden="1"/>
    <col min="11010" max="11010" width="4.625" style="209" customWidth="1"/>
    <col min="11011" max="11011" width="2.625" style="209" customWidth="1"/>
    <col min="11012" max="11013" width="8.625" style="209" customWidth="1"/>
    <col min="11014" max="11069" width="1.875" style="209" customWidth="1"/>
    <col min="11070" max="11070" width="9.625" style="209" customWidth="1"/>
    <col min="11071" max="11071" width="2.625" style="209" customWidth="1"/>
    <col min="11072" max="11265" width="0" style="209" hidden="1"/>
    <col min="11266" max="11266" width="4.625" style="209" customWidth="1"/>
    <col min="11267" max="11267" width="2.625" style="209" customWidth="1"/>
    <col min="11268" max="11269" width="8.625" style="209" customWidth="1"/>
    <col min="11270" max="11325" width="1.875" style="209" customWidth="1"/>
    <col min="11326" max="11326" width="9.625" style="209" customWidth="1"/>
    <col min="11327" max="11327" width="2.625" style="209" customWidth="1"/>
    <col min="11328" max="11521" width="0" style="209" hidden="1"/>
    <col min="11522" max="11522" width="4.625" style="209" customWidth="1"/>
    <col min="11523" max="11523" width="2.625" style="209" customWidth="1"/>
    <col min="11524" max="11525" width="8.625" style="209" customWidth="1"/>
    <col min="11526" max="11581" width="1.875" style="209" customWidth="1"/>
    <col min="11582" max="11582" width="9.625" style="209" customWidth="1"/>
    <col min="11583" max="11583" width="2.625" style="209" customWidth="1"/>
    <col min="11584" max="11777" width="0" style="209" hidden="1"/>
    <col min="11778" max="11778" width="4.625" style="209" customWidth="1"/>
    <col min="11779" max="11779" width="2.625" style="209" customWidth="1"/>
    <col min="11780" max="11781" width="8.625" style="209" customWidth="1"/>
    <col min="11782" max="11837" width="1.875" style="209" customWidth="1"/>
    <col min="11838" max="11838" width="9.625" style="209" customWidth="1"/>
    <col min="11839" max="11839" width="2.625" style="209" customWidth="1"/>
    <col min="11840" max="12033" width="0" style="209" hidden="1"/>
    <col min="12034" max="12034" width="4.625" style="209" customWidth="1"/>
    <col min="12035" max="12035" width="2.625" style="209" customWidth="1"/>
    <col min="12036" max="12037" width="8.625" style="209" customWidth="1"/>
    <col min="12038" max="12093" width="1.875" style="209" customWidth="1"/>
    <col min="12094" max="12094" width="9.625" style="209" customWidth="1"/>
    <col min="12095" max="12095" width="2.625" style="209" customWidth="1"/>
    <col min="12096" max="12289" width="0" style="209" hidden="1"/>
    <col min="12290" max="12290" width="4.625" style="209" customWidth="1"/>
    <col min="12291" max="12291" width="2.625" style="209" customWidth="1"/>
    <col min="12292" max="12293" width="8.625" style="209" customWidth="1"/>
    <col min="12294" max="12349" width="1.875" style="209" customWidth="1"/>
    <col min="12350" max="12350" width="9.625" style="209" customWidth="1"/>
    <col min="12351" max="12351" width="2.625" style="209" customWidth="1"/>
    <col min="12352" max="12545" width="0" style="209" hidden="1"/>
    <col min="12546" max="12546" width="4.625" style="209" customWidth="1"/>
    <col min="12547" max="12547" width="2.625" style="209" customWidth="1"/>
    <col min="12548" max="12549" width="8.625" style="209" customWidth="1"/>
    <col min="12550" max="12605" width="1.875" style="209" customWidth="1"/>
    <col min="12606" max="12606" width="9.625" style="209" customWidth="1"/>
    <col min="12607" max="12607" width="2.625" style="209" customWidth="1"/>
    <col min="12608" max="12801" width="0" style="209" hidden="1"/>
    <col min="12802" max="12802" width="4.625" style="209" customWidth="1"/>
    <col min="12803" max="12803" width="2.625" style="209" customWidth="1"/>
    <col min="12804" max="12805" width="8.625" style="209" customWidth="1"/>
    <col min="12806" max="12861" width="1.875" style="209" customWidth="1"/>
    <col min="12862" max="12862" width="9.625" style="209" customWidth="1"/>
    <col min="12863" max="12863" width="2.625" style="209" customWidth="1"/>
    <col min="12864" max="13057" width="0" style="209" hidden="1"/>
    <col min="13058" max="13058" width="4.625" style="209" customWidth="1"/>
    <col min="13059" max="13059" width="2.625" style="209" customWidth="1"/>
    <col min="13060" max="13061" width="8.625" style="209" customWidth="1"/>
    <col min="13062" max="13117" width="1.875" style="209" customWidth="1"/>
    <col min="13118" max="13118" width="9.625" style="209" customWidth="1"/>
    <col min="13119" max="13119" width="2.625" style="209" customWidth="1"/>
    <col min="13120" max="13313" width="0" style="209" hidden="1"/>
    <col min="13314" max="13314" width="4.625" style="209" customWidth="1"/>
    <col min="13315" max="13315" width="2.625" style="209" customWidth="1"/>
    <col min="13316" max="13317" width="8.625" style="209" customWidth="1"/>
    <col min="13318" max="13373" width="1.875" style="209" customWidth="1"/>
    <col min="13374" max="13374" width="9.625" style="209" customWidth="1"/>
    <col min="13375" max="13375" width="2.625" style="209" customWidth="1"/>
    <col min="13376" max="13569" width="0" style="209" hidden="1"/>
    <col min="13570" max="13570" width="4.625" style="209" customWidth="1"/>
    <col min="13571" max="13571" width="2.625" style="209" customWidth="1"/>
    <col min="13572" max="13573" width="8.625" style="209" customWidth="1"/>
    <col min="13574" max="13629" width="1.875" style="209" customWidth="1"/>
    <col min="13630" max="13630" width="9.625" style="209" customWidth="1"/>
    <col min="13631" max="13631" width="2.625" style="209" customWidth="1"/>
    <col min="13632" max="13825" width="0" style="209" hidden="1"/>
    <col min="13826" max="13826" width="4.625" style="209" customWidth="1"/>
    <col min="13827" max="13827" width="2.625" style="209" customWidth="1"/>
    <col min="13828" max="13829" width="8.625" style="209" customWidth="1"/>
    <col min="13830" max="13885" width="1.875" style="209" customWidth="1"/>
    <col min="13886" max="13886" width="9.625" style="209" customWidth="1"/>
    <col min="13887" max="13887" width="2.625" style="209" customWidth="1"/>
    <col min="13888" max="14081" width="0" style="209" hidden="1"/>
    <col min="14082" max="14082" width="4.625" style="209" customWidth="1"/>
    <col min="14083" max="14083" width="2.625" style="209" customWidth="1"/>
    <col min="14084" max="14085" width="8.625" style="209" customWidth="1"/>
    <col min="14086" max="14141" width="1.875" style="209" customWidth="1"/>
    <col min="14142" max="14142" width="9.625" style="209" customWidth="1"/>
    <col min="14143" max="14143" width="2.625" style="209" customWidth="1"/>
    <col min="14144" max="14337" width="0" style="209" hidden="1"/>
    <col min="14338" max="14338" width="4.625" style="209" customWidth="1"/>
    <col min="14339" max="14339" width="2.625" style="209" customWidth="1"/>
    <col min="14340" max="14341" width="8.625" style="209" customWidth="1"/>
    <col min="14342" max="14397" width="1.875" style="209" customWidth="1"/>
    <col min="14398" max="14398" width="9.625" style="209" customWidth="1"/>
    <col min="14399" max="14399" width="2.625" style="209" customWidth="1"/>
    <col min="14400" max="14593" width="0" style="209" hidden="1"/>
    <col min="14594" max="14594" width="4.625" style="209" customWidth="1"/>
    <col min="14595" max="14595" width="2.625" style="209" customWidth="1"/>
    <col min="14596" max="14597" width="8.625" style="209" customWidth="1"/>
    <col min="14598" max="14653" width="1.875" style="209" customWidth="1"/>
    <col min="14654" max="14654" width="9.625" style="209" customWidth="1"/>
    <col min="14655" max="14655" width="2.625" style="209" customWidth="1"/>
    <col min="14656" max="14849" width="0" style="209" hidden="1"/>
    <col min="14850" max="14850" width="4.625" style="209" customWidth="1"/>
    <col min="14851" max="14851" width="2.625" style="209" customWidth="1"/>
    <col min="14852" max="14853" width="8.625" style="209" customWidth="1"/>
    <col min="14854" max="14909" width="1.875" style="209" customWidth="1"/>
    <col min="14910" max="14910" width="9.625" style="209" customWidth="1"/>
    <col min="14911" max="14911" width="2.625" style="209" customWidth="1"/>
    <col min="14912" max="15105" width="0" style="209" hidden="1"/>
    <col min="15106" max="15106" width="4.625" style="209" customWidth="1"/>
    <col min="15107" max="15107" width="2.625" style="209" customWidth="1"/>
    <col min="15108" max="15109" width="8.625" style="209" customWidth="1"/>
    <col min="15110" max="15165" width="1.875" style="209" customWidth="1"/>
    <col min="15166" max="15166" width="9.625" style="209" customWidth="1"/>
    <col min="15167" max="15167" width="2.625" style="209" customWidth="1"/>
    <col min="15168" max="15361" width="0" style="209" hidden="1"/>
    <col min="15362" max="15362" width="4.625" style="209" customWidth="1"/>
    <col min="15363" max="15363" width="2.625" style="209" customWidth="1"/>
    <col min="15364" max="15365" width="8.625" style="209" customWidth="1"/>
    <col min="15366" max="15421" width="1.875" style="209" customWidth="1"/>
    <col min="15422" max="15422" width="9.625" style="209" customWidth="1"/>
    <col min="15423" max="15423" width="2.625" style="209" customWidth="1"/>
    <col min="15424" max="15617" width="0" style="209" hidden="1"/>
    <col min="15618" max="15618" width="4.625" style="209" customWidth="1"/>
    <col min="15619" max="15619" width="2.625" style="209" customWidth="1"/>
    <col min="15620" max="15621" width="8.625" style="209" customWidth="1"/>
    <col min="15622" max="15677" width="1.875" style="209" customWidth="1"/>
    <col min="15678" max="15678" width="9.625" style="209" customWidth="1"/>
    <col min="15679" max="15679" width="2.625" style="209" customWidth="1"/>
    <col min="15680" max="15873" width="0" style="209" hidden="1"/>
    <col min="15874" max="15874" width="4.625" style="209" customWidth="1"/>
    <col min="15875" max="15875" width="2.625" style="209" customWidth="1"/>
    <col min="15876" max="15877" width="8.625" style="209" customWidth="1"/>
    <col min="15878" max="15933" width="1.875" style="209" customWidth="1"/>
    <col min="15934" max="15934" width="9.625" style="209" customWidth="1"/>
    <col min="15935" max="15935" width="2.625" style="209" customWidth="1"/>
    <col min="15936" max="16129" width="0" style="209" hidden="1"/>
    <col min="16130" max="16130" width="4.625" style="209" customWidth="1"/>
    <col min="16131" max="16131" width="2.625" style="209" customWidth="1"/>
    <col min="16132" max="16133" width="8.625" style="209" customWidth="1"/>
    <col min="16134" max="16189" width="1.875" style="209" customWidth="1"/>
    <col min="16190" max="16190" width="9.625" style="209" customWidth="1"/>
    <col min="16191" max="16191" width="2.625" style="209" customWidth="1"/>
    <col min="16192" max="16384" width="0" style="209" hidden="1"/>
  </cols>
  <sheetData>
    <row r="1" spans="1:63" ht="13.5" customHeight="1">
      <c r="A1" s="1360" t="s">
        <v>795</v>
      </c>
      <c r="B1" s="1360"/>
      <c r="C1" s="1360"/>
      <c r="D1" s="1360"/>
      <c r="E1" s="1360"/>
      <c r="F1" s="278"/>
      <c r="H1" s="278"/>
      <c r="I1" s="278"/>
      <c r="J1" s="209" t="s">
        <v>645</v>
      </c>
      <c r="BB1" s="279" t="s">
        <v>764</v>
      </c>
    </row>
    <row r="2" spans="1:63" ht="13.5" customHeight="1">
      <c r="B2" s="210" t="s">
        <v>807</v>
      </c>
      <c r="C2" s="211"/>
      <c r="D2" s="211"/>
      <c r="E2" s="211"/>
      <c r="F2" s="211"/>
      <c r="G2" s="211"/>
      <c r="H2" s="211"/>
      <c r="I2" s="212"/>
      <c r="BB2" s="344" t="s">
        <v>646</v>
      </c>
    </row>
    <row r="3" spans="1:63" ht="15.95" customHeight="1">
      <c r="A3" s="568" t="s">
        <v>763</v>
      </c>
      <c r="B3" s="569"/>
      <c r="C3" s="569"/>
      <c r="D3" s="569"/>
      <c r="E3" s="570"/>
      <c r="F3" s="1032">
        <v>0.29166666666666669</v>
      </c>
      <c r="G3" s="1033"/>
      <c r="H3" s="1033"/>
      <c r="I3" s="1033"/>
      <c r="J3" s="1032">
        <v>0.33333333333333298</v>
      </c>
      <c r="K3" s="1033"/>
      <c r="L3" s="1033"/>
      <c r="M3" s="1034"/>
      <c r="N3" s="1033">
        <v>0.375</v>
      </c>
      <c r="O3" s="1033"/>
      <c r="P3" s="1033"/>
      <c r="Q3" s="1033"/>
      <c r="R3" s="1032">
        <v>0.41666666666666702</v>
      </c>
      <c r="S3" s="1033"/>
      <c r="T3" s="1033"/>
      <c r="U3" s="1034"/>
      <c r="V3" s="1033">
        <v>0.45833333333333298</v>
      </c>
      <c r="W3" s="1033"/>
      <c r="X3" s="1033"/>
      <c r="Y3" s="1033"/>
      <c r="Z3" s="1032">
        <v>0.5</v>
      </c>
      <c r="AA3" s="1033"/>
      <c r="AB3" s="1033"/>
      <c r="AC3" s="1034"/>
      <c r="AD3" s="1024">
        <v>0.54166666666666696</v>
      </c>
      <c r="AE3" s="1024"/>
      <c r="AF3" s="1024"/>
      <c r="AG3" s="1024"/>
      <c r="AH3" s="1024">
        <v>0.58333333333333304</v>
      </c>
      <c r="AI3" s="1024"/>
      <c r="AJ3" s="1024"/>
      <c r="AK3" s="1024"/>
      <c r="AL3" s="1024">
        <v>0.625</v>
      </c>
      <c r="AM3" s="1024"/>
      <c r="AN3" s="1024"/>
      <c r="AO3" s="1024"/>
      <c r="AP3" s="1024">
        <v>0.66666666666666696</v>
      </c>
      <c r="AQ3" s="1024"/>
      <c r="AR3" s="1024"/>
      <c r="AS3" s="1024"/>
      <c r="AT3" s="1024">
        <v>0.70833333333333304</v>
      </c>
      <c r="AU3" s="1024"/>
      <c r="AV3" s="1024"/>
      <c r="AW3" s="1024"/>
      <c r="AX3" s="1024">
        <v>0.75</v>
      </c>
      <c r="AY3" s="1024"/>
      <c r="AZ3" s="1024"/>
      <c r="BA3" s="1024"/>
      <c r="BB3" s="1024">
        <v>0.79166666666666696</v>
      </c>
      <c r="BC3" s="1024"/>
      <c r="BD3" s="1024"/>
      <c r="BE3" s="1024"/>
      <c r="BF3" s="1024">
        <v>0.83333333333333337</v>
      </c>
      <c r="BG3" s="1024"/>
      <c r="BH3" s="1024"/>
      <c r="BI3" s="1024"/>
      <c r="BJ3" s="1008" t="s">
        <v>648</v>
      </c>
    </row>
    <row r="4" spans="1:63" ht="12.75" customHeight="1">
      <c r="A4" s="1301" t="s">
        <v>649</v>
      </c>
      <c r="B4" s="1365" t="s">
        <v>750</v>
      </c>
      <c r="C4" s="213" t="s">
        <v>650</v>
      </c>
      <c r="D4" s="283"/>
      <c r="E4" s="214"/>
      <c r="F4" s="1363"/>
      <c r="G4" s="1364"/>
      <c r="H4" s="1363"/>
      <c r="I4" s="1364"/>
      <c r="J4" s="1363"/>
      <c r="K4" s="1364"/>
      <c r="L4" s="1363"/>
      <c r="M4" s="1364"/>
      <c r="N4" s="1363"/>
      <c r="O4" s="1364"/>
      <c r="P4" s="1363"/>
      <c r="Q4" s="1364"/>
      <c r="R4" s="1363"/>
      <c r="S4" s="1364"/>
      <c r="T4" s="1363"/>
      <c r="U4" s="1364"/>
      <c r="V4" s="1363"/>
      <c r="W4" s="1364"/>
      <c r="X4" s="1363"/>
      <c r="Y4" s="1364"/>
      <c r="Z4" s="1363"/>
      <c r="AA4" s="1364"/>
      <c r="AB4" s="1363"/>
      <c r="AC4" s="1364"/>
      <c r="AD4" s="1363"/>
      <c r="AE4" s="1364"/>
      <c r="AF4" s="1363"/>
      <c r="AG4" s="1364"/>
      <c r="AH4" s="1363"/>
      <c r="AI4" s="1364"/>
      <c r="AJ4" s="1363"/>
      <c r="AK4" s="1364"/>
      <c r="AL4" s="1363"/>
      <c r="AM4" s="1364"/>
      <c r="AN4" s="1363"/>
      <c r="AO4" s="1364"/>
      <c r="AP4" s="1363"/>
      <c r="AQ4" s="1364"/>
      <c r="AR4" s="1363"/>
      <c r="AS4" s="1364"/>
      <c r="AT4" s="1363"/>
      <c r="AU4" s="1364"/>
      <c r="AV4" s="1363"/>
      <c r="AW4" s="1364"/>
      <c r="AX4" s="1363"/>
      <c r="AY4" s="1364"/>
      <c r="AZ4" s="1363"/>
      <c r="BA4" s="1364"/>
      <c r="BB4" s="1363"/>
      <c r="BC4" s="1364"/>
      <c r="BD4" s="1363"/>
      <c r="BE4" s="1364"/>
      <c r="BF4" s="1363"/>
      <c r="BG4" s="1364"/>
      <c r="BH4" s="1363"/>
      <c r="BI4" s="1364"/>
      <c r="BJ4" s="1148"/>
    </row>
    <row r="5" spans="1:63" ht="12.75" customHeight="1">
      <c r="A5" s="1301"/>
      <c r="B5" s="846"/>
      <c r="C5" s="215" t="s">
        <v>651</v>
      </c>
      <c r="D5" s="284"/>
      <c r="E5" s="216"/>
      <c r="F5" s="1366"/>
      <c r="G5" s="1367"/>
      <c r="H5" s="1366"/>
      <c r="I5" s="1367"/>
      <c r="J5" s="1366"/>
      <c r="K5" s="1367"/>
      <c r="L5" s="1366"/>
      <c r="M5" s="1367"/>
      <c r="N5" s="1366"/>
      <c r="O5" s="1367"/>
      <c r="P5" s="1366"/>
      <c r="Q5" s="1367"/>
      <c r="R5" s="1366"/>
      <c r="S5" s="1367"/>
      <c r="T5" s="1366"/>
      <c r="U5" s="1367"/>
      <c r="V5" s="1366"/>
      <c r="W5" s="1367"/>
      <c r="X5" s="1366"/>
      <c r="Y5" s="1367"/>
      <c r="Z5" s="1366"/>
      <c r="AA5" s="1367"/>
      <c r="AB5" s="1366"/>
      <c r="AC5" s="1367"/>
      <c r="AD5" s="1366"/>
      <c r="AE5" s="1367"/>
      <c r="AF5" s="1366"/>
      <c r="AG5" s="1367"/>
      <c r="AH5" s="1366"/>
      <c r="AI5" s="1367"/>
      <c r="AJ5" s="1366"/>
      <c r="AK5" s="1367"/>
      <c r="AL5" s="1366"/>
      <c r="AM5" s="1367"/>
      <c r="AN5" s="1366"/>
      <c r="AO5" s="1367"/>
      <c r="AP5" s="1366"/>
      <c r="AQ5" s="1367"/>
      <c r="AR5" s="1366"/>
      <c r="AS5" s="1367"/>
      <c r="AT5" s="1366"/>
      <c r="AU5" s="1367"/>
      <c r="AV5" s="1366"/>
      <c r="AW5" s="1367"/>
      <c r="AX5" s="1366"/>
      <c r="AY5" s="1367"/>
      <c r="AZ5" s="1366"/>
      <c r="BA5" s="1367"/>
      <c r="BB5" s="1366"/>
      <c r="BC5" s="1367"/>
      <c r="BD5" s="1366"/>
      <c r="BE5" s="1367"/>
      <c r="BF5" s="1366"/>
      <c r="BG5" s="1367"/>
      <c r="BH5" s="1366"/>
      <c r="BI5" s="1367"/>
      <c r="BJ5" s="1148"/>
    </row>
    <row r="6" spans="1:63" ht="12.75" customHeight="1">
      <c r="A6" s="1301"/>
      <c r="B6" s="846"/>
      <c r="C6" s="215" t="s">
        <v>652</v>
      </c>
      <c r="D6" s="284"/>
      <c r="E6" s="216"/>
      <c r="F6" s="1366"/>
      <c r="G6" s="1367"/>
      <c r="H6" s="1366"/>
      <c r="I6" s="1367"/>
      <c r="J6" s="1366"/>
      <c r="K6" s="1367"/>
      <c r="L6" s="1366"/>
      <c r="M6" s="1367"/>
      <c r="N6" s="1366"/>
      <c r="O6" s="1367"/>
      <c r="P6" s="1366"/>
      <c r="Q6" s="1367"/>
      <c r="R6" s="1366"/>
      <c r="S6" s="1367"/>
      <c r="T6" s="1366"/>
      <c r="U6" s="1367"/>
      <c r="V6" s="1366"/>
      <c r="W6" s="1367"/>
      <c r="X6" s="1366"/>
      <c r="Y6" s="1367"/>
      <c r="Z6" s="1366"/>
      <c r="AA6" s="1367"/>
      <c r="AB6" s="1366"/>
      <c r="AC6" s="1367"/>
      <c r="AD6" s="1366"/>
      <c r="AE6" s="1367"/>
      <c r="AF6" s="1366"/>
      <c r="AG6" s="1367"/>
      <c r="AH6" s="1366"/>
      <c r="AI6" s="1367"/>
      <c r="AJ6" s="1366"/>
      <c r="AK6" s="1367"/>
      <c r="AL6" s="1366"/>
      <c r="AM6" s="1367"/>
      <c r="AN6" s="1366"/>
      <c r="AO6" s="1367"/>
      <c r="AP6" s="1366"/>
      <c r="AQ6" s="1367"/>
      <c r="AR6" s="1366"/>
      <c r="AS6" s="1367"/>
      <c r="AT6" s="1366"/>
      <c r="AU6" s="1367"/>
      <c r="AV6" s="1366"/>
      <c r="AW6" s="1367"/>
      <c r="AX6" s="1366"/>
      <c r="AY6" s="1367"/>
      <c r="AZ6" s="1366"/>
      <c r="BA6" s="1367"/>
      <c r="BB6" s="1366"/>
      <c r="BC6" s="1367"/>
      <c r="BD6" s="1366"/>
      <c r="BE6" s="1367"/>
      <c r="BF6" s="1366"/>
      <c r="BG6" s="1367"/>
      <c r="BH6" s="1366"/>
      <c r="BI6" s="1367"/>
      <c r="BJ6" s="1148"/>
    </row>
    <row r="7" spans="1:63" ht="12.75" customHeight="1">
      <c r="A7" s="1301"/>
      <c r="B7" s="846"/>
      <c r="C7" s="215" t="s">
        <v>653</v>
      </c>
      <c r="D7" s="284"/>
      <c r="E7" s="216"/>
      <c r="F7" s="1366"/>
      <c r="G7" s="1367"/>
      <c r="H7" s="1366"/>
      <c r="I7" s="1367"/>
      <c r="J7" s="1366"/>
      <c r="K7" s="1367"/>
      <c r="L7" s="1366"/>
      <c r="M7" s="1367"/>
      <c r="N7" s="1366"/>
      <c r="O7" s="1367"/>
      <c r="P7" s="1366"/>
      <c r="Q7" s="1367"/>
      <c r="R7" s="1366"/>
      <c r="S7" s="1367"/>
      <c r="T7" s="1366"/>
      <c r="U7" s="1367"/>
      <c r="V7" s="1366"/>
      <c r="W7" s="1367"/>
      <c r="X7" s="1366"/>
      <c r="Y7" s="1367"/>
      <c r="Z7" s="1366"/>
      <c r="AA7" s="1367"/>
      <c r="AB7" s="1366"/>
      <c r="AC7" s="1367"/>
      <c r="AD7" s="1366"/>
      <c r="AE7" s="1367"/>
      <c r="AF7" s="1366"/>
      <c r="AG7" s="1367"/>
      <c r="AH7" s="1366"/>
      <c r="AI7" s="1367"/>
      <c r="AJ7" s="1366"/>
      <c r="AK7" s="1367"/>
      <c r="AL7" s="1366"/>
      <c r="AM7" s="1367"/>
      <c r="AN7" s="1366"/>
      <c r="AO7" s="1367"/>
      <c r="AP7" s="1366"/>
      <c r="AQ7" s="1367"/>
      <c r="AR7" s="1366"/>
      <c r="AS7" s="1367"/>
      <c r="AT7" s="1366"/>
      <c r="AU7" s="1367"/>
      <c r="AV7" s="1366"/>
      <c r="AW7" s="1367"/>
      <c r="AX7" s="1366"/>
      <c r="AY7" s="1367"/>
      <c r="AZ7" s="1366"/>
      <c r="BA7" s="1367"/>
      <c r="BB7" s="1366"/>
      <c r="BC7" s="1367"/>
      <c r="BD7" s="1366"/>
      <c r="BE7" s="1367"/>
      <c r="BF7" s="1366"/>
      <c r="BG7" s="1367"/>
      <c r="BH7" s="1366"/>
      <c r="BI7" s="1367"/>
      <c r="BJ7" s="1148"/>
    </row>
    <row r="8" spans="1:63" ht="12.75" customHeight="1">
      <c r="A8" s="1301"/>
      <c r="B8" s="846"/>
      <c r="C8" s="215" t="s">
        <v>654</v>
      </c>
      <c r="D8" s="284"/>
      <c r="E8" s="216"/>
      <c r="F8" s="1366"/>
      <c r="G8" s="1367"/>
      <c r="H8" s="1366"/>
      <c r="I8" s="1367"/>
      <c r="J8" s="1366"/>
      <c r="K8" s="1367"/>
      <c r="L8" s="1366"/>
      <c r="M8" s="1367"/>
      <c r="N8" s="1366"/>
      <c r="O8" s="1367"/>
      <c r="P8" s="1366"/>
      <c r="Q8" s="1367"/>
      <c r="R8" s="1366"/>
      <c r="S8" s="1367"/>
      <c r="T8" s="1366"/>
      <c r="U8" s="1367"/>
      <c r="V8" s="1366"/>
      <c r="W8" s="1367"/>
      <c r="X8" s="1366"/>
      <c r="Y8" s="1367"/>
      <c r="Z8" s="1366"/>
      <c r="AA8" s="1367"/>
      <c r="AB8" s="1366"/>
      <c r="AC8" s="1367"/>
      <c r="AD8" s="1366"/>
      <c r="AE8" s="1367"/>
      <c r="AF8" s="1366"/>
      <c r="AG8" s="1367"/>
      <c r="AH8" s="1366"/>
      <c r="AI8" s="1367"/>
      <c r="AJ8" s="1366"/>
      <c r="AK8" s="1367"/>
      <c r="AL8" s="1366"/>
      <c r="AM8" s="1367"/>
      <c r="AN8" s="1366"/>
      <c r="AO8" s="1367"/>
      <c r="AP8" s="1366"/>
      <c r="AQ8" s="1367"/>
      <c r="AR8" s="1366"/>
      <c r="AS8" s="1367"/>
      <c r="AT8" s="1366"/>
      <c r="AU8" s="1367"/>
      <c r="AV8" s="1366"/>
      <c r="AW8" s="1367"/>
      <c r="AX8" s="1366"/>
      <c r="AY8" s="1367"/>
      <c r="AZ8" s="1366"/>
      <c r="BA8" s="1367"/>
      <c r="BB8" s="1366"/>
      <c r="BC8" s="1367"/>
      <c r="BD8" s="1366"/>
      <c r="BE8" s="1367"/>
      <c r="BF8" s="1366"/>
      <c r="BG8" s="1367"/>
      <c r="BH8" s="1366"/>
      <c r="BI8" s="1367"/>
      <c r="BJ8" s="1148"/>
    </row>
    <row r="9" spans="1:63" ht="14.1" customHeight="1">
      <c r="A9" s="1301"/>
      <c r="B9" s="568" t="s">
        <v>17</v>
      </c>
      <c r="C9" s="569"/>
      <c r="D9" s="569"/>
      <c r="E9" s="570"/>
      <c r="F9" s="1084">
        <f>SUM(F4:G8)</f>
        <v>0</v>
      </c>
      <c r="G9" s="1085"/>
      <c r="H9" s="1084">
        <f t="shared" ref="H9" si="0">SUM(H4:I8)</f>
        <v>0</v>
      </c>
      <c r="I9" s="1085"/>
      <c r="J9" s="1084">
        <f t="shared" ref="J9" si="1">SUM(J4:K8)</f>
        <v>0</v>
      </c>
      <c r="K9" s="1085"/>
      <c r="L9" s="1084">
        <f t="shared" ref="L9" si="2">SUM(L4:M8)</f>
        <v>0</v>
      </c>
      <c r="M9" s="1085"/>
      <c r="N9" s="1084">
        <f t="shared" ref="N9" si="3">SUM(N4:O8)</f>
        <v>0</v>
      </c>
      <c r="O9" s="1085"/>
      <c r="P9" s="1084">
        <f t="shared" ref="P9" si="4">SUM(P4:Q8)</f>
        <v>0</v>
      </c>
      <c r="Q9" s="1085"/>
      <c r="R9" s="1084">
        <f t="shared" ref="R9" si="5">SUM(R4:S8)</f>
        <v>0</v>
      </c>
      <c r="S9" s="1085"/>
      <c r="T9" s="1084">
        <f t="shared" ref="T9" si="6">SUM(T4:U8)</f>
        <v>0</v>
      </c>
      <c r="U9" s="1085"/>
      <c r="V9" s="1084">
        <f t="shared" ref="V9" si="7">SUM(V4:W8)</f>
        <v>0</v>
      </c>
      <c r="W9" s="1085"/>
      <c r="X9" s="1084">
        <f t="shared" ref="X9" si="8">SUM(X4:Y8)</f>
        <v>0</v>
      </c>
      <c r="Y9" s="1085"/>
      <c r="Z9" s="1084">
        <f t="shared" ref="Z9" si="9">SUM(Z4:AA8)</f>
        <v>0</v>
      </c>
      <c r="AA9" s="1085"/>
      <c r="AB9" s="1084">
        <f t="shared" ref="AB9" si="10">SUM(AB4:AC8)</f>
        <v>0</v>
      </c>
      <c r="AC9" s="1085"/>
      <c r="AD9" s="1084">
        <f t="shared" ref="AD9" si="11">SUM(AD4:AE8)</f>
        <v>0</v>
      </c>
      <c r="AE9" s="1085"/>
      <c r="AF9" s="1084">
        <f t="shared" ref="AF9" si="12">SUM(AF4:AG8)</f>
        <v>0</v>
      </c>
      <c r="AG9" s="1085"/>
      <c r="AH9" s="1084">
        <f t="shared" ref="AH9" si="13">SUM(AH4:AI8)</f>
        <v>0</v>
      </c>
      <c r="AI9" s="1085"/>
      <c r="AJ9" s="1084">
        <f t="shared" ref="AJ9" si="14">SUM(AJ4:AK8)</f>
        <v>0</v>
      </c>
      <c r="AK9" s="1085"/>
      <c r="AL9" s="1084">
        <f t="shared" ref="AL9" si="15">SUM(AL4:AM8)</f>
        <v>0</v>
      </c>
      <c r="AM9" s="1085"/>
      <c r="AN9" s="1084">
        <f t="shared" ref="AN9" si="16">SUM(AN4:AO8)</f>
        <v>0</v>
      </c>
      <c r="AO9" s="1085"/>
      <c r="AP9" s="1084">
        <f t="shared" ref="AP9" si="17">SUM(AP4:AQ8)</f>
        <v>0</v>
      </c>
      <c r="AQ9" s="1085"/>
      <c r="AR9" s="1084">
        <f t="shared" ref="AR9" si="18">SUM(AR4:AS8)</f>
        <v>0</v>
      </c>
      <c r="AS9" s="1085"/>
      <c r="AT9" s="1084">
        <f t="shared" ref="AT9" si="19">SUM(AT4:AU8)</f>
        <v>0</v>
      </c>
      <c r="AU9" s="1085"/>
      <c r="AV9" s="1084">
        <f t="shared" ref="AV9" si="20">SUM(AV4:AW8)</f>
        <v>0</v>
      </c>
      <c r="AW9" s="1085"/>
      <c r="AX9" s="1084">
        <f t="shared" ref="AX9" si="21">SUM(AX4:AY8)</f>
        <v>0</v>
      </c>
      <c r="AY9" s="1085"/>
      <c r="AZ9" s="1084">
        <f t="shared" ref="AZ9" si="22">SUM(AZ4:BA8)</f>
        <v>0</v>
      </c>
      <c r="BA9" s="1085"/>
      <c r="BB9" s="1084">
        <f t="shared" ref="BB9" si="23">SUM(BB4:BC8)</f>
        <v>0</v>
      </c>
      <c r="BC9" s="1085"/>
      <c r="BD9" s="1084">
        <f t="shared" ref="BD9" si="24">SUM(BD4:BE8)</f>
        <v>0</v>
      </c>
      <c r="BE9" s="1085"/>
      <c r="BF9" s="1084">
        <f t="shared" ref="BF9" si="25">SUM(BF4:BG8)</f>
        <v>0</v>
      </c>
      <c r="BG9" s="1085"/>
      <c r="BH9" s="1084">
        <f t="shared" ref="BH9" si="26">SUM(BH4:BI8)</f>
        <v>0</v>
      </c>
      <c r="BI9" s="1085"/>
      <c r="BJ9" s="1148"/>
    </row>
    <row r="10" spans="1:63" ht="14.1" customHeight="1">
      <c r="A10" s="666" t="s">
        <v>655</v>
      </c>
      <c r="B10" s="667"/>
      <c r="C10" s="667"/>
      <c r="D10" s="668"/>
      <c r="E10" s="217" t="s">
        <v>680</v>
      </c>
      <c r="F10" s="1402">
        <f>IF(AND(F9&gt;0,ROUND((TRUNC(F4/3,1)+TRUNC((F5+F6)/6,1)+TRUNC(F7/20,1)+TRUNC(F8/30,1)),0)&lt;1),1,ROUND((TRUNC(F4/3,1)+TRUNC((F5+F6)/6,1)+TRUNC(F7/20,1)+TRUNC(F8/30,1)),0))+1</f>
        <v>1</v>
      </c>
      <c r="G10" s="1403"/>
      <c r="H10" s="1402">
        <f>IF(AND(H9&gt;0,ROUND((TRUNC(H4/3,1)+TRUNC((H5+H6)/6,1)+TRUNC(H7/20,1)+TRUNC(H8/30,1)),0)&lt;1),1,ROUND((TRUNC(H4/3,1)+TRUNC((H5+H6)/6,1)+TRUNC(H7/20,1)+TRUNC(H8/30,1)),0))+1</f>
        <v>1</v>
      </c>
      <c r="I10" s="1403"/>
      <c r="J10" s="1402">
        <f>IF(AND(J9&gt;0,ROUND((TRUNC(J4/3,1)+TRUNC((J5+J6)/6,1)+TRUNC(J7/20,1)+TRUNC(J8/30,1)),0)&lt;1),1,ROUND((TRUNC(J4/3,1)+TRUNC((J5+J6)/6,1)+TRUNC(J7/20,1)+TRUNC(J8/30,1)),0))+1</f>
        <v>1</v>
      </c>
      <c r="K10" s="1403"/>
      <c r="L10" s="1402">
        <f>IF(AND(L9&gt;0,ROUND((TRUNC(L4/3,1)+TRUNC((L5+L6)/6,1)+TRUNC(L7/20,1)+TRUNC(L8/30,1)),0)&lt;1),1,ROUND((TRUNC(L4/3,1)+TRUNC((L5+L6)/6,1)+TRUNC(L7/20,1)+TRUNC(L8/30,1)),0))+1</f>
        <v>1</v>
      </c>
      <c r="M10" s="1403"/>
      <c r="N10" s="1402">
        <f>IF(AND(N9&gt;0,ROUND((TRUNC(N4/3,1)+TRUNC((N5+N6)/6,1)+TRUNC(N7/20,1)+TRUNC(N8/30,1)),0)&lt;1),1,ROUND((TRUNC(N4/3,1)+TRUNC((N5+N6)/6,1)+TRUNC(N7/20,1)+TRUNC(N8/30,1)),0))+1</f>
        <v>1</v>
      </c>
      <c r="O10" s="1403"/>
      <c r="P10" s="1402">
        <f>IF(AND(P9&gt;0,ROUND((TRUNC(P4/3,1)+TRUNC((P5+P6)/6,1)+TRUNC(P7/20,1)+TRUNC(P8/30,1)),0)&lt;1),1,ROUND((TRUNC(P4/3,1)+TRUNC((P5+P6)/6,1)+TRUNC(P7/20,1)+TRUNC(P8/30,1)),0))+1</f>
        <v>1</v>
      </c>
      <c r="Q10" s="1403"/>
      <c r="R10" s="1402">
        <f>IF(AND(R9&gt;0,ROUND((TRUNC(R4/3,1)+TRUNC((R5+R6)/6,1)+TRUNC(R7/20,1)+TRUNC(R8/30,1)),0)&lt;1),1,ROUND((TRUNC(R4/3,1)+TRUNC((R5+R6)/6,1)+TRUNC(R7/20,1)+TRUNC(R8/30,1)),0))+1</f>
        <v>1</v>
      </c>
      <c r="S10" s="1403"/>
      <c r="T10" s="1402">
        <f>IF(AND(T9&gt;0,ROUND((TRUNC(T4/3,1)+TRUNC((T5+T6)/6,1)+TRUNC(T7/20,1)+TRUNC(T8/30,1)),0)&lt;1),1,ROUND((TRUNC(T4/3,1)+TRUNC((T5+T6)/6,1)+TRUNC(T7/20,1)+TRUNC(T8/30,1)),0))+1</f>
        <v>1</v>
      </c>
      <c r="U10" s="1403"/>
      <c r="V10" s="1402">
        <f>IF(AND(V9&gt;0,ROUND((TRUNC(V4/3,1)+TRUNC((V5+V6)/6,1)+TRUNC(V7/20,1)+TRUNC(V8/30,1)),0)&lt;1),1,ROUND((TRUNC(V4/3,1)+TRUNC((V5+V6)/6,1)+TRUNC(V7/20,1)+TRUNC(V8/30,1)),0))+1</f>
        <v>1</v>
      </c>
      <c r="W10" s="1403"/>
      <c r="X10" s="1402">
        <f>IF(AND(X9&gt;0,ROUND((TRUNC(X4/3,1)+TRUNC((X5+X6)/6,1)+TRUNC(X7/20,1)+TRUNC(X8/30,1)),0)&lt;1),1,ROUND((TRUNC(X4/3,1)+TRUNC((X5+X6)/6,1)+TRUNC(X7/20,1)+TRUNC(X8/30,1)),0))+1</f>
        <v>1</v>
      </c>
      <c r="Y10" s="1403"/>
      <c r="Z10" s="1402">
        <f>IF(AND(Z9&gt;0,ROUND((TRUNC(Z4/3,1)+TRUNC((Z5+Z6)/6,1)+TRUNC(Z7/20,1)+TRUNC(Z8/30,1)),0)&lt;1),1,ROUND((TRUNC(Z4/3,1)+TRUNC((Z5+Z6)/6,1)+TRUNC(Z7/20,1)+TRUNC(Z8/30,1)),0))+1</f>
        <v>1</v>
      </c>
      <c r="AA10" s="1403"/>
      <c r="AB10" s="1402">
        <f>IF(AND(AB9&gt;0,ROUND((TRUNC(AB4/3,1)+TRUNC((AB5+AB6)/6,1)+TRUNC(AB7/20,1)+TRUNC(AB8/30,1)),0)&lt;1),1,ROUND((TRUNC(AB4/3,1)+TRUNC((AB5+AB6)/6,1)+TRUNC(AB7/20,1)+TRUNC(AB8/30,1)),0))+1</f>
        <v>1</v>
      </c>
      <c r="AC10" s="1403"/>
      <c r="AD10" s="1402">
        <f>IF(AND(AD9&gt;0,ROUND((TRUNC(AD4/3,1)+TRUNC((AD5+AD6)/6,1)+TRUNC(AD7/20,1)+TRUNC(AD8/30,1)),0)&lt;1),1,ROUND((TRUNC(AD4/3,1)+TRUNC((AD5+AD6)/6,1)+TRUNC(AD7/20,1)+TRUNC(AD8/30,1)),0))+1</f>
        <v>1</v>
      </c>
      <c r="AE10" s="1403"/>
      <c r="AF10" s="1402">
        <f>IF(AND(AF9&gt;0,ROUND((TRUNC(AF4/3,1)+TRUNC((AF5+AF6)/6,1)+TRUNC(AF7/20,1)+TRUNC(AF8/30,1)),0)&lt;1),1,ROUND((TRUNC(AF4/3,1)+TRUNC((AF5+AF6)/6,1)+TRUNC(AF7/20,1)+TRUNC(AF8/30,1)),0))+1</f>
        <v>1</v>
      </c>
      <c r="AG10" s="1403"/>
      <c r="AH10" s="1402">
        <f>IF(AND(AH9&gt;0,ROUND((TRUNC(AH4/3,1)+TRUNC((AH5+AH6)/6,1)+TRUNC(AH7/20,1)+TRUNC(AH8/30,1)),0)&lt;1),1,ROUND((TRUNC(AH4/3,1)+TRUNC((AH5+AH6)/6,1)+TRUNC(AH7/20,1)+TRUNC(AH8/30,1)),0))+1</f>
        <v>1</v>
      </c>
      <c r="AI10" s="1403"/>
      <c r="AJ10" s="1402">
        <f>IF(AND(AJ9&gt;0,ROUND((TRUNC(AJ4/3,1)+TRUNC((AJ5+AJ6)/6,1)+TRUNC(AJ7/20,1)+TRUNC(AJ8/30,1)),0)&lt;1),1,ROUND((TRUNC(AJ4/3,1)+TRUNC((AJ5+AJ6)/6,1)+TRUNC(AJ7/20,1)+TRUNC(AJ8/30,1)),0))+1</f>
        <v>1</v>
      </c>
      <c r="AK10" s="1403"/>
      <c r="AL10" s="1402">
        <f>IF(AND(AL9&gt;0,ROUND((TRUNC(AL4/3,1)+TRUNC((AL5+AL6)/6,1)+TRUNC(AL7/20,1)+TRUNC(AL8/30,1)),0)&lt;1),1,ROUND((TRUNC(AL4/3,1)+TRUNC((AL5+AL6)/6,1)+TRUNC(AL7/20,1)+TRUNC(AL8/30,1)),0))+1</f>
        <v>1</v>
      </c>
      <c r="AM10" s="1403"/>
      <c r="AN10" s="1402">
        <f>IF(AND(AN9&gt;0,ROUND((TRUNC(AN4/3,1)+TRUNC((AN5+AN6)/6,1)+TRUNC(AN7/20,1)+TRUNC(AN8/30,1)),0)&lt;1),1,ROUND((TRUNC(AN4/3,1)+TRUNC((AN5+AN6)/6,1)+TRUNC(AN7/20,1)+TRUNC(AN8/30,1)),0))+1</f>
        <v>1</v>
      </c>
      <c r="AO10" s="1403"/>
      <c r="AP10" s="1402">
        <f>IF(AND(AP9&gt;0,ROUND((TRUNC(AP4/3,1)+TRUNC((AP5+AP6)/6,1)+TRUNC(AP7/20,1)+TRUNC(AP8/30,1)),0)&lt;1),1,ROUND((TRUNC(AP4/3,1)+TRUNC((AP5+AP6)/6,1)+TRUNC(AP7/20,1)+TRUNC(AP8/30,1)),0))+1</f>
        <v>1</v>
      </c>
      <c r="AQ10" s="1403"/>
      <c r="AR10" s="1402">
        <f>IF(AND(AR9&gt;0,ROUND((TRUNC(AR4/3,1)+TRUNC((AR5+AR6)/6,1)+TRUNC(AR7/20,1)+TRUNC(AR8/30,1)),0)&lt;1),1,ROUND((TRUNC(AR4/3,1)+TRUNC((AR5+AR6)/6,1)+TRUNC(AR7/20,1)+TRUNC(AR8/30,1)),0))+1</f>
        <v>1</v>
      </c>
      <c r="AS10" s="1403"/>
      <c r="AT10" s="1402">
        <f>IF(AND(AT9&gt;0,ROUND((TRUNC(AT4/3,1)+TRUNC((AT5+AT6)/6,1)+TRUNC(AT7/20,1)+TRUNC(AT8/30,1)),0)&lt;1),1,ROUND((TRUNC(AT4/3,1)+TRUNC((AT5+AT6)/6,1)+TRUNC(AT7/20,1)+TRUNC(AT8/30,1)),0))+1</f>
        <v>1</v>
      </c>
      <c r="AU10" s="1403"/>
      <c r="AV10" s="1402">
        <f>IF(AND(AV9&gt;0,ROUND((TRUNC(AV4/3,1)+TRUNC((AV5+AV6)/6,1)+TRUNC(AV7/20,1)+TRUNC(AV8/30,1)),0)&lt;1),1,ROUND((TRUNC(AV4/3,1)+TRUNC((AV5+AV6)/6,1)+TRUNC(AV7/20,1)+TRUNC(AV8/30,1)),0))+1</f>
        <v>1</v>
      </c>
      <c r="AW10" s="1403"/>
      <c r="AX10" s="1402">
        <f>IF(AND(AX9&gt;0,ROUND((TRUNC(AX4/3,1)+TRUNC((AX5+AX6)/6,1)+TRUNC(AX7/20,1)+TRUNC(AX8/30,1)),0)&lt;1),1,ROUND((TRUNC(AX4/3,1)+TRUNC((AX5+AX6)/6,1)+TRUNC(AX7/20,1)+TRUNC(AX8/30,1)),0))+1</f>
        <v>1</v>
      </c>
      <c r="AY10" s="1403"/>
      <c r="AZ10" s="1402">
        <f>IF(AND(AZ9&gt;0,ROUND((TRUNC(AZ4/3,1)+TRUNC((AZ5+AZ6)/6,1)+TRUNC(AZ7/20,1)+TRUNC(AZ8/30,1)),0)&lt;1),1,ROUND((TRUNC(AZ4/3,1)+TRUNC((AZ5+AZ6)/6,1)+TRUNC(AZ7/20,1)+TRUNC(AZ8/30,1)),0))+1</f>
        <v>1</v>
      </c>
      <c r="BA10" s="1403"/>
      <c r="BB10" s="1402">
        <f>IF(AND(BB9&gt;0,ROUND((TRUNC(BB4/3,1)+TRUNC((BB5+BB6)/6,1)+TRUNC(BB7/20,1)+TRUNC(BB8/30,1)),0)&lt;1),1,ROUND((TRUNC(BB4/3,1)+TRUNC((BB5+BB6)/6,1)+TRUNC(BB7/20,1)+TRUNC(BB8/30,1)),0))+1</f>
        <v>1</v>
      </c>
      <c r="BC10" s="1403"/>
      <c r="BD10" s="1402">
        <f>IF(AND(BD9&gt;0,ROUND((TRUNC(BD4/3,1)+TRUNC((BD5+BD6)/6,1)+TRUNC(BD7/20,1)+TRUNC(BD8/30,1)),0)&lt;1),1,ROUND((TRUNC(BD4/3,1)+TRUNC((BD5+BD6)/6,1)+TRUNC(BD7/20,1)+TRUNC(BD8/30,1)),0))+1</f>
        <v>1</v>
      </c>
      <c r="BE10" s="1403"/>
      <c r="BF10" s="1402">
        <f>IF(AND(BF9&gt;0,ROUND((TRUNC(BF4/3,1)+TRUNC((BF5+BF6)/6,1)+TRUNC(BF7/20,1)+TRUNC(BF8/30,1)),0)&lt;1),1,ROUND((TRUNC(BF4/3,1)+TRUNC((BF5+BF6)/6,1)+TRUNC(BF7/20,1)+TRUNC(BF8/30,1)),0))+1</f>
        <v>1</v>
      </c>
      <c r="BG10" s="1403"/>
      <c r="BH10" s="1402">
        <f>IF(AND(BH9&gt;0,ROUND((TRUNC(BH4/3,1)+TRUNC((BH5+BH6)/6,1)+TRUNC(BH7/20,1)+TRUNC(BH8/30,1)),0)&lt;1),1,ROUND((TRUNC(BH4/3,1)+TRUNC((BH5+BH6)/6,1)+TRUNC(BH7/20,1)+TRUNC(BH8/30,1)),0))+1</f>
        <v>1</v>
      </c>
      <c r="BI10" s="1403"/>
      <c r="BJ10" s="687"/>
    </row>
    <row r="11" spans="1:63" ht="14.1" customHeight="1">
      <c r="A11" s="691"/>
      <c r="B11" s="692"/>
      <c r="C11" s="692"/>
      <c r="D11" s="693"/>
      <c r="E11" s="218" t="s">
        <v>681</v>
      </c>
      <c r="F11" s="1404">
        <f>IF(AND(F$9&gt;0,ROUND((TRUNC(F$4/3,1)+TRUNC((F$5+F$6)/6,1)+TRUNC(F$7/15,1)+TRUNC(F$8/25,1)),0)&lt;1),1,ROUND((TRUNC(F$4/3,1)+TRUNC((F$5+F$6)/6,1)+TRUNC(F$7/15,1)+TRUNC(F$8/25,1)),0))+1</f>
        <v>1</v>
      </c>
      <c r="G11" s="1405"/>
      <c r="H11" s="1404">
        <f>IF(AND(H$9&gt;0,ROUND((TRUNC(H$4/3,1)+TRUNC((H$5+H$6)/6,1)+TRUNC(H$7/15,1)+TRUNC(H$8/25,1)),0)&lt;1),1,ROUND((TRUNC(H$4/3,1)+TRUNC((H$5+H$6)/6,1)+TRUNC(H$7/15,1)+TRUNC(H$8/25,1)),0))+1</f>
        <v>1</v>
      </c>
      <c r="I11" s="1405"/>
      <c r="J11" s="1404">
        <f>IF(AND(J$9&gt;0,ROUND((TRUNC(J$4/3,1)+TRUNC((J$5+J$6)/6,1)+TRUNC(J$7/15,1)+TRUNC(J$8/25,1)),0)&lt;1),1,ROUND((TRUNC(J$4/3,1)+TRUNC((J$5+J$6)/6,1)+TRUNC(J$7/15,1)+TRUNC(J$8/25,1)),0))+1</f>
        <v>1</v>
      </c>
      <c r="K11" s="1405"/>
      <c r="L11" s="1404">
        <f>IF(AND(L$9&gt;0,ROUND((TRUNC(L$4/3,1)+TRUNC((L$5+L$6)/6,1)+TRUNC(L$7/15,1)+TRUNC(L$8/25,1)),0)&lt;1),1,ROUND((TRUNC(L$4/3,1)+TRUNC((L$5+L$6)/6,1)+TRUNC(L$7/15,1)+TRUNC(L$8/25,1)),0))+1</f>
        <v>1</v>
      </c>
      <c r="M11" s="1405"/>
      <c r="N11" s="1404">
        <f>IF(AND(N$9&gt;0,ROUND((TRUNC(N$4/3,1)+TRUNC((N$5+N$6)/6,1)+TRUNC(N$7/15,1)+TRUNC(N$8/25,1)),0)&lt;1),1,ROUND((TRUNC(N$4/3,1)+TRUNC((N$5+N$6)/6,1)+TRUNC(N$7/15,1)+TRUNC(N$8/25,1)),0))+1</f>
        <v>1</v>
      </c>
      <c r="O11" s="1405"/>
      <c r="P11" s="1404">
        <f>IF(AND(P$9&gt;0,ROUND((TRUNC(P$4/3,1)+TRUNC((P$5+P$6)/6,1)+TRUNC(P$7/15,1)+TRUNC(P$8/25,1)),0)&lt;1),1,ROUND((TRUNC(P$4/3,1)+TRUNC((P$5+P$6)/6,1)+TRUNC(P$7/15,1)+TRUNC(P$8/25,1)),0))+1</f>
        <v>1</v>
      </c>
      <c r="Q11" s="1405"/>
      <c r="R11" s="1404">
        <f>IF(AND(R$9&gt;0,ROUND((TRUNC(R$4/3,1)+TRUNC((R$5+R$6)/6,1)+TRUNC(R$7/15,1)+TRUNC(R$8/25,1)),0)&lt;1),1,ROUND((TRUNC(R$4/3,1)+TRUNC((R$5+R$6)/6,1)+TRUNC(R$7/15,1)+TRUNC(R$8/25,1)),0))+1</f>
        <v>1</v>
      </c>
      <c r="S11" s="1405"/>
      <c r="T11" s="1404">
        <f>IF(AND(T$9&gt;0,ROUND((TRUNC(T$4/3,1)+TRUNC((T$5+T$6)/6,1)+TRUNC(T$7/15,1)+TRUNC(T$8/25,1)),0)&lt;1),1,ROUND((TRUNC(T$4/3,1)+TRUNC((T$5+T$6)/6,1)+TRUNC(T$7/15,1)+TRUNC(T$8/25,1)),0))+1</f>
        <v>1</v>
      </c>
      <c r="U11" s="1405"/>
      <c r="V11" s="1404">
        <f>IF(AND(V$9&gt;0,ROUND((TRUNC(V$4/3,1)+TRUNC((V$5+V$6)/6,1)+TRUNC(V$7/15,1)+TRUNC(V$8/25,1)),0)&lt;1),1,ROUND((TRUNC(V$4/3,1)+TRUNC((V$5+V$6)/6,1)+TRUNC(V$7/15,1)+TRUNC(V$8/25,1)),0))+1</f>
        <v>1</v>
      </c>
      <c r="W11" s="1405"/>
      <c r="X11" s="1404">
        <f>IF(AND(X$9&gt;0,ROUND((TRUNC(X$4/3,1)+TRUNC((X$5+X$6)/6,1)+TRUNC(X$7/15,1)+TRUNC(X$8/25,1)),0)&lt;1),1,ROUND((TRUNC(X$4/3,1)+TRUNC((X$5+X$6)/6,1)+TRUNC(X$7/15,1)+TRUNC(X$8/25,1)),0))+1</f>
        <v>1</v>
      </c>
      <c r="Y11" s="1405"/>
      <c r="Z11" s="1404">
        <f>IF(AND(Z$9&gt;0,ROUND((TRUNC(Z$4/3,1)+TRUNC((Z$5+Z$6)/6,1)+TRUNC(Z$7/15,1)+TRUNC(Z$8/25,1)),0)&lt;1),1,ROUND((TRUNC(Z$4/3,1)+TRUNC((Z$5+Z$6)/6,1)+TRUNC(Z$7/15,1)+TRUNC(Z$8/25,1)),0))+1</f>
        <v>1</v>
      </c>
      <c r="AA11" s="1405"/>
      <c r="AB11" s="1404">
        <f>IF(AND(AB$9&gt;0,ROUND((TRUNC(AB$4/3,1)+TRUNC((AB$5+AB$6)/6,1)+TRUNC(AB$7/15,1)+TRUNC(AB$8/25,1)),0)&lt;1),1,ROUND((TRUNC(AB$4/3,1)+TRUNC((AB$5+AB$6)/6,1)+TRUNC(AB$7/15,1)+TRUNC(AB$8/25,1)),0))+1</f>
        <v>1</v>
      </c>
      <c r="AC11" s="1405"/>
      <c r="AD11" s="1404">
        <f>IF(AND(AD$9&gt;0,ROUND((TRUNC(AD$4/3,1)+TRUNC((AD$5+AD$6)/6,1)+TRUNC(AD$7/15,1)+TRUNC(AD$8/25,1)),0)&lt;1),1,ROUND((TRUNC(AD$4/3,1)+TRUNC((AD$5+AD$6)/6,1)+TRUNC(AD$7/15,1)+TRUNC(AD$8/25,1)),0))+1</f>
        <v>1</v>
      </c>
      <c r="AE11" s="1405"/>
      <c r="AF11" s="1404">
        <f>IF(AND(AF$9&gt;0,ROUND((TRUNC(AF$4/3,1)+TRUNC((AF$5+AF$6)/6,1)+TRUNC(AF$7/15,1)+TRUNC(AF$8/25,1)),0)&lt;1),1,ROUND((TRUNC(AF$4/3,1)+TRUNC((AF$5+AF$6)/6,1)+TRUNC(AF$7/15,1)+TRUNC(AF$8/25,1)),0))+1</f>
        <v>1</v>
      </c>
      <c r="AG11" s="1405"/>
      <c r="AH11" s="1404">
        <f>IF(AND(AH$9&gt;0,ROUND((TRUNC(AH$4/3,1)+TRUNC((AH$5+AH$6)/6,1)+TRUNC(AH$7/15,1)+TRUNC(AH$8/25,1)),0)&lt;1),1,ROUND((TRUNC(AH$4/3,1)+TRUNC((AH$5+AH$6)/6,1)+TRUNC(AH$7/15,1)+TRUNC(AH$8/25,1)),0))+1</f>
        <v>1</v>
      </c>
      <c r="AI11" s="1405"/>
      <c r="AJ11" s="1404">
        <f>IF(AND(AJ$9&gt;0,ROUND((TRUNC(AJ$4/3,1)+TRUNC((AJ$5+AJ$6)/6,1)+TRUNC(AJ$7/15,1)+TRUNC(AJ$8/25,1)),0)&lt;1),1,ROUND((TRUNC(AJ$4/3,1)+TRUNC((AJ$5+AJ$6)/6,1)+TRUNC(AJ$7/15,1)+TRUNC(AJ$8/25,1)),0))+1</f>
        <v>1</v>
      </c>
      <c r="AK11" s="1405"/>
      <c r="AL11" s="1404">
        <f>IF(AND(AL$9&gt;0,ROUND((TRUNC(AL$4/3,1)+TRUNC((AL$5+AL$6)/6,1)+TRUNC(AL$7/15,1)+TRUNC(AL$8/25,1)),0)&lt;1),1,ROUND((TRUNC(AL$4/3,1)+TRUNC((AL$5+AL$6)/6,1)+TRUNC(AL$7/15,1)+TRUNC(AL$8/25,1)),0))+1</f>
        <v>1</v>
      </c>
      <c r="AM11" s="1405"/>
      <c r="AN11" s="1404">
        <f>IF(AND(AN$9&gt;0,ROUND((TRUNC(AN$4/3,1)+TRUNC((AN$5+AN$6)/6,1)+TRUNC(AN$7/15,1)+TRUNC(AN$8/25,1)),0)&lt;1),1,ROUND((TRUNC(AN$4/3,1)+TRUNC((AN$5+AN$6)/6,1)+TRUNC(AN$7/15,1)+TRUNC(AN$8/25,1)),0))+1</f>
        <v>1</v>
      </c>
      <c r="AO11" s="1405"/>
      <c r="AP11" s="1404">
        <f>IF(AND(AP$9&gt;0,ROUND((TRUNC(AP$4/3,1)+TRUNC((AP$5+AP$6)/6,1)+TRUNC(AP$7/15,1)+TRUNC(AP$8/25,1)),0)&lt;1),1,ROUND((TRUNC(AP$4/3,1)+TRUNC((AP$5+AP$6)/6,1)+TRUNC(AP$7/15,1)+TRUNC(AP$8/25,1)),0))+1</f>
        <v>1</v>
      </c>
      <c r="AQ11" s="1405"/>
      <c r="AR11" s="1404">
        <f>IF(AND(AR$9&gt;0,ROUND((TRUNC(AR$4/3,1)+TRUNC((AR$5+AR$6)/6,1)+TRUNC(AR$7/15,1)+TRUNC(AR$8/25,1)),0)&lt;1),1,ROUND((TRUNC(AR$4/3,1)+TRUNC((AR$5+AR$6)/6,1)+TRUNC(AR$7/15,1)+TRUNC(AR$8/25,1)),0))+1</f>
        <v>1</v>
      </c>
      <c r="AS11" s="1405"/>
      <c r="AT11" s="1404">
        <f>IF(AND(AT$9&gt;0,ROUND((TRUNC(AT$4/3,1)+TRUNC((AT$5+AT$6)/6,1)+TRUNC(AT$7/15,1)+TRUNC(AT$8/25,1)),0)&lt;1),1,ROUND((TRUNC(AT$4/3,1)+TRUNC((AT$5+AT$6)/6,1)+TRUNC(AT$7/15,1)+TRUNC(AT$8/25,1)),0))+1</f>
        <v>1</v>
      </c>
      <c r="AU11" s="1405"/>
      <c r="AV11" s="1404">
        <f>IF(AND(AV$9&gt;0,ROUND((TRUNC(AV$4/3,1)+TRUNC((AV$5+AV$6)/6,1)+TRUNC(AV$7/15,1)+TRUNC(AV$8/25,1)),0)&lt;1),1,ROUND((TRUNC(AV$4/3,1)+TRUNC((AV$5+AV$6)/6,1)+TRUNC(AV$7/15,1)+TRUNC(AV$8/25,1)),0))+1</f>
        <v>1</v>
      </c>
      <c r="AW11" s="1405"/>
      <c r="AX11" s="1404">
        <f>IF(AND(AX$9&gt;0,ROUND((TRUNC(AX$4/3,1)+TRUNC((AX$5+AX$6)/6,1)+TRUNC(AX$7/15,1)+TRUNC(AX$8/25,1)),0)&lt;1),1,ROUND((TRUNC(AX$4/3,1)+TRUNC((AX$5+AX$6)/6,1)+TRUNC(AX$7/15,1)+TRUNC(AX$8/25,1)),0))+1</f>
        <v>1</v>
      </c>
      <c r="AY11" s="1405"/>
      <c r="AZ11" s="1404">
        <f>IF(AND(AZ$9&gt;0,ROUND((TRUNC(AZ$4/3,1)+TRUNC((AZ$5+AZ$6)/6,1)+TRUNC(AZ$7/15,1)+TRUNC(AZ$8/25,1)),0)&lt;1),1,ROUND((TRUNC(AZ$4/3,1)+TRUNC((AZ$5+AZ$6)/6,1)+TRUNC(AZ$7/15,1)+TRUNC(AZ$8/25,1)),0))+1</f>
        <v>1</v>
      </c>
      <c r="BA11" s="1405"/>
      <c r="BB11" s="1404">
        <f>IF(AND(BB$9&gt;0,ROUND((TRUNC(BB$4/3,1)+TRUNC((BB$5+BB$6)/6,1)+TRUNC(BB$7/15,1)+TRUNC(BB$8/25,1)),0)&lt;1),1,ROUND((TRUNC(BB$4/3,1)+TRUNC((BB$5+BB$6)/6,1)+TRUNC(BB$7/15,1)+TRUNC(BB$8/25,1)),0))+1</f>
        <v>1</v>
      </c>
      <c r="BC11" s="1405"/>
      <c r="BD11" s="1404">
        <f>IF(AND(BD$9&gt;0,ROUND((TRUNC(BD$4/3,1)+TRUNC((BD$5+BD$6)/6,1)+TRUNC(BD$7/15,1)+TRUNC(BD$8/25,1)),0)&lt;1),1,ROUND((TRUNC(BD$4/3,1)+TRUNC((BD$5+BD$6)/6,1)+TRUNC(BD$7/15,1)+TRUNC(BD$8/25,1)),0))+1</f>
        <v>1</v>
      </c>
      <c r="BE11" s="1405"/>
      <c r="BF11" s="1404">
        <f>IF(AND(BF$9&gt;0,ROUND((TRUNC(BF$4/3,1)+TRUNC((BF$5+BF$6)/6,1)+TRUNC(BF$7/15,1)+TRUNC(BF$8/25,1)),0)&lt;1),1,ROUND((TRUNC(BF$4/3,1)+TRUNC((BF$5+BF$6)/6,1)+TRUNC(BF$7/15,1)+TRUNC(BF$8/25,1)),0))+1</f>
        <v>1</v>
      </c>
      <c r="BG11" s="1405"/>
      <c r="BH11" s="1404">
        <f>IF(AND(BH$9&gt;0,ROUND((TRUNC(BH$4/3,1)+TRUNC((BH$5+BH$6)/6,1)+TRUNC(BH$7/15,1)+TRUNC(BH$8/25,1)),0)&lt;1),1,ROUND((TRUNC(BH$4/3,1)+TRUNC((BH$5+BH$6)/6,1)+TRUNC(BH$7/15,1)+TRUNC(BH$8/25,1)),0))+1</f>
        <v>1</v>
      </c>
      <c r="BI11" s="1405"/>
      <c r="BJ11" s="219" t="s">
        <v>682</v>
      </c>
    </row>
    <row r="12" spans="1:63" ht="6" customHeight="1">
      <c r="A12" s="1365" t="s">
        <v>758</v>
      </c>
      <c r="B12" s="1039" t="s">
        <v>759</v>
      </c>
      <c r="C12" s="1039"/>
      <c r="D12" s="724" t="s">
        <v>103</v>
      </c>
      <c r="E12" s="1142" t="s">
        <v>656</v>
      </c>
      <c r="F12" s="220"/>
      <c r="G12" s="221"/>
      <c r="H12" s="220"/>
      <c r="I12" s="221"/>
      <c r="J12" s="288"/>
      <c r="K12" s="289"/>
      <c r="L12" s="288"/>
      <c r="M12" s="290"/>
      <c r="N12" s="289"/>
      <c r="O12" s="289"/>
      <c r="P12" s="288"/>
      <c r="Q12" s="289"/>
      <c r="R12" s="288"/>
      <c r="S12" s="290"/>
      <c r="T12" s="289"/>
      <c r="U12" s="290"/>
      <c r="V12" s="289"/>
      <c r="W12" s="289"/>
      <c r="X12" s="288"/>
      <c r="Y12" s="289"/>
      <c r="Z12" s="288"/>
      <c r="AA12" s="290"/>
      <c r="AB12" s="289"/>
      <c r="AC12" s="290"/>
      <c r="AD12" s="223"/>
      <c r="AE12" s="223"/>
      <c r="AF12" s="288"/>
      <c r="AG12" s="290"/>
      <c r="AH12" s="288"/>
      <c r="AI12" s="290"/>
      <c r="AJ12" s="289"/>
      <c r="AK12" s="290"/>
      <c r="AL12" s="288"/>
      <c r="AM12" s="289"/>
      <c r="AN12" s="288"/>
      <c r="AO12" s="290"/>
      <c r="AP12" s="288"/>
      <c r="AQ12" s="290"/>
      <c r="AR12" s="289"/>
      <c r="AS12" s="290"/>
      <c r="AT12" s="288"/>
      <c r="AU12" s="289"/>
      <c r="AV12" s="220"/>
      <c r="AW12" s="222"/>
      <c r="AX12" s="220"/>
      <c r="AY12" s="222"/>
      <c r="AZ12" s="221"/>
      <c r="BA12" s="222"/>
      <c r="BB12" s="221"/>
      <c r="BC12" s="222"/>
      <c r="BD12" s="220"/>
      <c r="BE12" s="222"/>
      <c r="BF12" s="220"/>
      <c r="BG12" s="222"/>
      <c r="BH12" s="221"/>
      <c r="BI12" s="222"/>
      <c r="BJ12" s="1121" t="s">
        <v>683</v>
      </c>
    </row>
    <row r="13" spans="1:63" ht="3" customHeight="1">
      <c r="A13" s="1372"/>
      <c r="B13" s="1039"/>
      <c r="C13" s="1039"/>
      <c r="D13" s="724"/>
      <c r="E13" s="1142"/>
      <c r="F13" s="224"/>
      <c r="G13" s="225"/>
      <c r="H13" s="224"/>
      <c r="I13" s="225"/>
      <c r="J13" s="295"/>
      <c r="K13" s="293"/>
      <c r="L13" s="295"/>
      <c r="M13" s="293"/>
      <c r="N13" s="294"/>
      <c r="O13" s="294"/>
      <c r="P13" s="295"/>
      <c r="Q13" s="294"/>
      <c r="R13" s="295"/>
      <c r="S13" s="293"/>
      <c r="T13" s="294"/>
      <c r="U13" s="293"/>
      <c r="V13" s="294"/>
      <c r="W13" s="294"/>
      <c r="X13" s="295"/>
      <c r="Y13" s="294"/>
      <c r="Z13" s="295"/>
      <c r="AA13" s="293"/>
      <c r="AB13" s="294"/>
      <c r="AC13" s="293"/>
      <c r="AD13" s="345"/>
      <c r="AE13" s="345"/>
      <c r="AF13" s="295"/>
      <c r="AG13" s="293"/>
      <c r="AH13" s="295"/>
      <c r="AI13" s="293"/>
      <c r="AJ13" s="294"/>
      <c r="AK13" s="293"/>
      <c r="AL13" s="295"/>
      <c r="AM13" s="294"/>
      <c r="AN13" s="295"/>
      <c r="AO13" s="293"/>
      <c r="AP13" s="295"/>
      <c r="AQ13" s="293"/>
      <c r="AR13" s="294"/>
      <c r="AS13" s="293"/>
      <c r="AT13" s="295"/>
      <c r="AU13" s="293"/>
      <c r="AV13" s="224"/>
      <c r="AW13" s="226"/>
      <c r="AX13" s="224"/>
      <c r="AY13" s="226"/>
      <c r="AZ13" s="225"/>
      <c r="BA13" s="226"/>
      <c r="BB13" s="225"/>
      <c r="BC13" s="226"/>
      <c r="BD13" s="224"/>
      <c r="BE13" s="226"/>
      <c r="BF13" s="224"/>
      <c r="BG13" s="226"/>
      <c r="BH13" s="225"/>
      <c r="BI13" s="226"/>
      <c r="BJ13" s="1406"/>
    </row>
    <row r="14" spans="1:63" ht="6" customHeight="1">
      <c r="A14" s="1372"/>
      <c r="B14" s="1039"/>
      <c r="C14" s="1039"/>
      <c r="D14" s="724"/>
      <c r="E14" s="1142"/>
      <c r="F14" s="342"/>
      <c r="G14" s="227"/>
      <c r="H14" s="342"/>
      <c r="I14" s="227"/>
      <c r="J14" s="297"/>
      <c r="K14" s="298"/>
      <c r="L14" s="297"/>
      <c r="M14" s="299"/>
      <c r="N14" s="298"/>
      <c r="O14" s="298"/>
      <c r="P14" s="297"/>
      <c r="Q14" s="298"/>
      <c r="R14" s="297"/>
      <c r="S14" s="299"/>
      <c r="T14" s="298"/>
      <c r="U14" s="299"/>
      <c r="V14" s="298"/>
      <c r="W14" s="298"/>
      <c r="X14" s="297"/>
      <c r="Y14" s="298"/>
      <c r="Z14" s="297"/>
      <c r="AA14" s="299"/>
      <c r="AB14" s="298"/>
      <c r="AC14" s="299"/>
      <c r="AD14" s="229"/>
      <c r="AE14" s="229"/>
      <c r="AF14" s="297"/>
      <c r="AG14" s="299"/>
      <c r="AH14" s="297"/>
      <c r="AI14" s="299"/>
      <c r="AJ14" s="298"/>
      <c r="AK14" s="299"/>
      <c r="AL14" s="297"/>
      <c r="AM14" s="298"/>
      <c r="AN14" s="297"/>
      <c r="AO14" s="299"/>
      <c r="AP14" s="297"/>
      <c r="AQ14" s="299"/>
      <c r="AR14" s="298"/>
      <c r="AS14" s="299"/>
      <c r="AT14" s="297"/>
      <c r="AU14" s="298"/>
      <c r="AV14" s="342"/>
      <c r="AW14" s="228"/>
      <c r="AX14" s="342"/>
      <c r="AY14" s="228"/>
      <c r="AZ14" s="227"/>
      <c r="BA14" s="228"/>
      <c r="BB14" s="227"/>
      <c r="BC14" s="228"/>
      <c r="BD14" s="342"/>
      <c r="BE14" s="228"/>
      <c r="BF14" s="342"/>
      <c r="BG14" s="228"/>
      <c r="BH14" s="227"/>
      <c r="BI14" s="228"/>
      <c r="BJ14" s="1406"/>
    </row>
    <row r="15" spans="1:63" ht="6" customHeight="1">
      <c r="A15" s="1372"/>
      <c r="B15" s="671">
        <v>1</v>
      </c>
      <c r="C15" s="1384"/>
      <c r="D15" s="1384"/>
      <c r="E15" s="1384"/>
      <c r="F15" s="230"/>
      <c r="G15" s="231"/>
      <c r="H15" s="236"/>
      <c r="I15" s="242"/>
      <c r="J15" s="236"/>
      <c r="K15" s="242"/>
      <c r="L15" s="236"/>
      <c r="M15" s="242"/>
      <c r="N15" s="236"/>
      <c r="O15" s="242"/>
      <c r="P15" s="236"/>
      <c r="Q15" s="242"/>
      <c r="R15" s="236"/>
      <c r="S15" s="242"/>
      <c r="T15" s="236"/>
      <c r="U15" s="242"/>
      <c r="V15" s="236"/>
      <c r="W15" s="242"/>
      <c r="X15" s="236"/>
      <c r="Y15" s="242"/>
      <c r="Z15" s="236"/>
      <c r="AA15" s="242"/>
      <c r="AB15" s="236"/>
      <c r="AC15" s="242"/>
      <c r="AD15" s="236"/>
      <c r="AE15" s="242"/>
      <c r="AF15" s="236"/>
      <c r="AG15" s="242"/>
      <c r="AH15" s="236"/>
      <c r="AI15" s="242"/>
      <c r="AJ15" s="236"/>
      <c r="AK15" s="242"/>
      <c r="AL15" s="236"/>
      <c r="AM15" s="242"/>
      <c r="AN15" s="236"/>
      <c r="AO15" s="242"/>
      <c r="AP15" s="231"/>
      <c r="AQ15" s="231"/>
      <c r="AR15" s="230"/>
      <c r="AS15" s="232"/>
      <c r="AT15" s="231"/>
      <c r="AU15" s="231"/>
      <c r="AV15" s="230"/>
      <c r="AW15" s="232"/>
      <c r="AX15" s="231"/>
      <c r="AY15" s="231"/>
      <c r="AZ15" s="230"/>
      <c r="BA15" s="232"/>
      <c r="BB15" s="231"/>
      <c r="BC15" s="231"/>
      <c r="BD15" s="230"/>
      <c r="BE15" s="232"/>
      <c r="BF15" s="230"/>
      <c r="BG15" s="232"/>
      <c r="BH15" s="231"/>
      <c r="BI15" s="232"/>
      <c r="BJ15" s="1147" t="s">
        <v>57</v>
      </c>
      <c r="BK15" s="1390">
        <f>SUM(H15:BJ17)/4</f>
        <v>0</v>
      </c>
    </row>
    <row r="16" spans="1:63" ht="3" customHeight="1">
      <c r="A16" s="1372"/>
      <c r="B16" s="671"/>
      <c r="C16" s="1384"/>
      <c r="D16" s="1384"/>
      <c r="E16" s="1384"/>
      <c r="F16" s="1382"/>
      <c r="G16" s="1383"/>
      <c r="H16" s="1382"/>
      <c r="I16" s="1383"/>
      <c r="J16" s="1382"/>
      <c r="K16" s="1383"/>
      <c r="L16" s="1382"/>
      <c r="M16" s="1383"/>
      <c r="N16" s="1382"/>
      <c r="O16" s="1383"/>
      <c r="P16" s="1382"/>
      <c r="Q16" s="1383"/>
      <c r="R16" s="1382"/>
      <c r="S16" s="1383"/>
      <c r="T16" s="1382"/>
      <c r="U16" s="1383"/>
      <c r="V16" s="1382"/>
      <c r="W16" s="1383"/>
      <c r="X16" s="1382"/>
      <c r="Y16" s="1383"/>
      <c r="Z16" s="1382"/>
      <c r="AA16" s="1383"/>
      <c r="AB16" s="1382"/>
      <c r="AC16" s="1383"/>
      <c r="AD16" s="1382"/>
      <c r="AE16" s="1383"/>
      <c r="AF16" s="1382"/>
      <c r="AG16" s="1383"/>
      <c r="AH16" s="1382"/>
      <c r="AI16" s="1383"/>
      <c r="AJ16" s="1382"/>
      <c r="AK16" s="1383"/>
      <c r="AL16" s="1382"/>
      <c r="AM16" s="1383"/>
      <c r="AN16" s="1382"/>
      <c r="AO16" s="1383"/>
      <c r="AP16" s="1382"/>
      <c r="AQ16" s="1383"/>
      <c r="AR16" s="1382"/>
      <c r="AS16" s="1383"/>
      <c r="AT16" s="1382"/>
      <c r="AU16" s="1383"/>
      <c r="AV16" s="1382"/>
      <c r="AW16" s="1383"/>
      <c r="AX16" s="1382"/>
      <c r="AY16" s="1383"/>
      <c r="AZ16" s="1382"/>
      <c r="BA16" s="1383"/>
      <c r="BB16" s="1382"/>
      <c r="BC16" s="1383"/>
      <c r="BD16" s="1382"/>
      <c r="BE16" s="1383"/>
      <c r="BF16" s="1382"/>
      <c r="BG16" s="1383"/>
      <c r="BH16" s="1382"/>
      <c r="BI16" s="1383"/>
      <c r="BJ16" s="1148"/>
      <c r="BK16" s="1390"/>
    </row>
    <row r="17" spans="1:63" ht="6" customHeight="1">
      <c r="A17" s="1372"/>
      <c r="B17" s="671"/>
      <c r="C17" s="1384"/>
      <c r="D17" s="1384"/>
      <c r="E17" s="1384"/>
      <c r="F17" s="233"/>
      <c r="G17" s="234"/>
      <c r="H17" s="233"/>
      <c r="I17" s="235"/>
      <c r="J17" s="233"/>
      <c r="K17" s="235"/>
      <c r="L17" s="233"/>
      <c r="M17" s="235"/>
      <c r="N17" s="233"/>
      <c r="O17" s="235"/>
      <c r="P17" s="233"/>
      <c r="Q17" s="235"/>
      <c r="R17" s="233"/>
      <c r="S17" s="235"/>
      <c r="T17" s="233"/>
      <c r="U17" s="235"/>
      <c r="V17" s="233"/>
      <c r="W17" s="235"/>
      <c r="X17" s="233"/>
      <c r="Y17" s="235"/>
      <c r="Z17" s="233"/>
      <c r="AA17" s="235"/>
      <c r="AB17" s="233"/>
      <c r="AC17" s="235"/>
      <c r="AD17" s="233"/>
      <c r="AE17" s="235"/>
      <c r="AF17" s="233"/>
      <c r="AG17" s="235"/>
      <c r="AH17" s="233"/>
      <c r="AI17" s="235"/>
      <c r="AJ17" s="233"/>
      <c r="AK17" s="235"/>
      <c r="AL17" s="233"/>
      <c r="AM17" s="235"/>
      <c r="AN17" s="233"/>
      <c r="AO17" s="235"/>
      <c r="AP17" s="234"/>
      <c r="AQ17" s="234"/>
      <c r="AR17" s="233"/>
      <c r="AS17" s="235"/>
      <c r="AT17" s="234"/>
      <c r="AU17" s="234"/>
      <c r="AV17" s="233"/>
      <c r="AW17" s="235"/>
      <c r="AX17" s="234"/>
      <c r="AY17" s="234"/>
      <c r="AZ17" s="233"/>
      <c r="BA17" s="235"/>
      <c r="BB17" s="234"/>
      <c r="BC17" s="234"/>
      <c r="BD17" s="233"/>
      <c r="BE17" s="235"/>
      <c r="BF17" s="233"/>
      <c r="BG17" s="235"/>
      <c r="BH17" s="234"/>
      <c r="BI17" s="235"/>
      <c r="BJ17" s="687"/>
      <c r="BK17" s="1390"/>
    </row>
    <row r="18" spans="1:63" ht="6" customHeight="1">
      <c r="A18" s="1372"/>
      <c r="B18" s="671">
        <v>2</v>
      </c>
      <c r="C18" s="1384"/>
      <c r="D18" s="1384"/>
      <c r="E18" s="1384"/>
      <c r="F18" s="230"/>
      <c r="G18" s="231"/>
      <c r="H18" s="236"/>
      <c r="I18" s="242"/>
      <c r="J18" s="236"/>
      <c r="K18" s="242"/>
      <c r="L18" s="236"/>
      <c r="M18" s="242"/>
      <c r="N18" s="236"/>
      <c r="O18" s="242"/>
      <c r="P18" s="236"/>
      <c r="Q18" s="242"/>
      <c r="R18" s="236"/>
      <c r="S18" s="242"/>
      <c r="T18" s="236"/>
      <c r="U18" s="242"/>
      <c r="V18" s="236"/>
      <c r="W18" s="242"/>
      <c r="X18" s="236"/>
      <c r="Y18" s="242"/>
      <c r="Z18" s="236"/>
      <c r="AA18" s="242"/>
      <c r="AB18" s="236"/>
      <c r="AC18" s="242"/>
      <c r="AD18" s="236"/>
      <c r="AE18" s="242"/>
      <c r="AF18" s="236"/>
      <c r="AG18" s="242"/>
      <c r="AH18" s="236"/>
      <c r="AI18" s="242"/>
      <c r="AJ18" s="236"/>
      <c r="AK18" s="242"/>
      <c r="AL18" s="236"/>
      <c r="AM18" s="242"/>
      <c r="AN18" s="236"/>
      <c r="AO18" s="242"/>
      <c r="AP18" s="231"/>
      <c r="AQ18" s="231"/>
      <c r="AR18" s="230"/>
      <c r="AS18" s="232"/>
      <c r="AT18" s="231"/>
      <c r="AU18" s="231"/>
      <c r="AV18" s="230"/>
      <c r="AW18" s="232"/>
      <c r="AX18" s="231"/>
      <c r="AY18" s="231"/>
      <c r="AZ18" s="230"/>
      <c r="BA18" s="232"/>
      <c r="BB18" s="231"/>
      <c r="BC18" s="231"/>
      <c r="BD18" s="230"/>
      <c r="BE18" s="232"/>
      <c r="BF18" s="230"/>
      <c r="BG18" s="232"/>
      <c r="BH18" s="231"/>
      <c r="BI18" s="232"/>
      <c r="BJ18" s="1147" t="s">
        <v>57</v>
      </c>
      <c r="BK18" s="1390">
        <f>SUM(H18:BJ20)/4</f>
        <v>0</v>
      </c>
    </row>
    <row r="19" spans="1:63" ht="3" customHeight="1">
      <c r="A19" s="1372"/>
      <c r="B19" s="671"/>
      <c r="C19" s="1384"/>
      <c r="D19" s="1384"/>
      <c r="E19" s="1384"/>
      <c r="F19" s="1382"/>
      <c r="G19" s="1383"/>
      <c r="H19" s="1382"/>
      <c r="I19" s="1383"/>
      <c r="J19" s="1382"/>
      <c r="K19" s="1383"/>
      <c r="L19" s="1382"/>
      <c r="M19" s="1383"/>
      <c r="N19" s="1382"/>
      <c r="O19" s="1383"/>
      <c r="P19" s="1382"/>
      <c r="Q19" s="1383"/>
      <c r="R19" s="1382"/>
      <c r="S19" s="1383"/>
      <c r="T19" s="1382"/>
      <c r="U19" s="1383"/>
      <c r="V19" s="1382"/>
      <c r="W19" s="1383"/>
      <c r="X19" s="1382"/>
      <c r="Y19" s="1383"/>
      <c r="Z19" s="1382"/>
      <c r="AA19" s="1383"/>
      <c r="AB19" s="1382"/>
      <c r="AC19" s="1383"/>
      <c r="AD19" s="1382"/>
      <c r="AE19" s="1383"/>
      <c r="AF19" s="1382"/>
      <c r="AG19" s="1383"/>
      <c r="AH19" s="1382"/>
      <c r="AI19" s="1383"/>
      <c r="AJ19" s="1382"/>
      <c r="AK19" s="1383"/>
      <c r="AL19" s="1382"/>
      <c r="AM19" s="1383"/>
      <c r="AN19" s="1382"/>
      <c r="AO19" s="1383"/>
      <c r="AP19" s="1382"/>
      <c r="AQ19" s="1383"/>
      <c r="AR19" s="1382"/>
      <c r="AS19" s="1383"/>
      <c r="AT19" s="1382"/>
      <c r="AU19" s="1383"/>
      <c r="AV19" s="1382"/>
      <c r="AW19" s="1383"/>
      <c r="AX19" s="1382"/>
      <c r="AY19" s="1383"/>
      <c r="AZ19" s="1382"/>
      <c r="BA19" s="1383"/>
      <c r="BB19" s="1382"/>
      <c r="BC19" s="1383"/>
      <c r="BD19" s="1382"/>
      <c r="BE19" s="1383"/>
      <c r="BF19" s="1382"/>
      <c r="BG19" s="1383"/>
      <c r="BH19" s="1382"/>
      <c r="BI19" s="1383"/>
      <c r="BJ19" s="1148"/>
      <c r="BK19" s="1390"/>
    </row>
    <row r="20" spans="1:63" ht="6" customHeight="1">
      <c r="A20" s="1372"/>
      <c r="B20" s="671"/>
      <c r="C20" s="1384"/>
      <c r="D20" s="1384"/>
      <c r="E20" s="1384"/>
      <c r="F20" s="233"/>
      <c r="G20" s="234"/>
      <c r="H20" s="233"/>
      <c r="I20" s="235"/>
      <c r="J20" s="233"/>
      <c r="K20" s="235"/>
      <c r="L20" s="233"/>
      <c r="M20" s="235"/>
      <c r="N20" s="233"/>
      <c r="O20" s="235"/>
      <c r="P20" s="233"/>
      <c r="Q20" s="235"/>
      <c r="R20" s="233"/>
      <c r="S20" s="235"/>
      <c r="T20" s="233"/>
      <c r="U20" s="235"/>
      <c r="V20" s="233"/>
      <c r="W20" s="235"/>
      <c r="X20" s="233"/>
      <c r="Y20" s="235"/>
      <c r="Z20" s="233"/>
      <c r="AA20" s="235"/>
      <c r="AB20" s="233"/>
      <c r="AC20" s="235"/>
      <c r="AD20" s="233"/>
      <c r="AE20" s="235"/>
      <c r="AF20" s="233"/>
      <c r="AG20" s="235"/>
      <c r="AH20" s="233"/>
      <c r="AI20" s="235"/>
      <c r="AJ20" s="233"/>
      <c r="AK20" s="235"/>
      <c r="AL20" s="233"/>
      <c r="AM20" s="235"/>
      <c r="AN20" s="233"/>
      <c r="AO20" s="235"/>
      <c r="AP20" s="234"/>
      <c r="AQ20" s="234"/>
      <c r="AR20" s="233"/>
      <c r="AS20" s="235"/>
      <c r="AT20" s="234"/>
      <c r="AU20" s="234"/>
      <c r="AV20" s="233"/>
      <c r="AW20" s="235"/>
      <c r="AX20" s="234"/>
      <c r="AY20" s="234"/>
      <c r="AZ20" s="233"/>
      <c r="BA20" s="235"/>
      <c r="BB20" s="234"/>
      <c r="BC20" s="234"/>
      <c r="BD20" s="233"/>
      <c r="BE20" s="235"/>
      <c r="BF20" s="233"/>
      <c r="BG20" s="235"/>
      <c r="BH20" s="234"/>
      <c r="BI20" s="235"/>
      <c r="BJ20" s="687"/>
      <c r="BK20" s="1390"/>
    </row>
    <row r="21" spans="1:63" ht="6" customHeight="1">
      <c r="A21" s="1372"/>
      <c r="B21" s="671">
        <v>3</v>
      </c>
      <c r="C21" s="1384"/>
      <c r="D21" s="1384"/>
      <c r="E21" s="1384"/>
      <c r="F21" s="230"/>
      <c r="G21" s="231"/>
      <c r="H21" s="236"/>
      <c r="I21" s="242"/>
      <c r="J21" s="236"/>
      <c r="K21" s="242"/>
      <c r="L21" s="236"/>
      <c r="M21" s="242"/>
      <c r="N21" s="236"/>
      <c r="O21" s="242"/>
      <c r="P21" s="236"/>
      <c r="Q21" s="242"/>
      <c r="R21" s="236"/>
      <c r="S21" s="242"/>
      <c r="T21" s="236"/>
      <c r="U21" s="242"/>
      <c r="V21" s="236"/>
      <c r="W21" s="242"/>
      <c r="X21" s="236"/>
      <c r="Y21" s="242"/>
      <c r="Z21" s="236"/>
      <c r="AA21" s="242"/>
      <c r="AB21" s="236"/>
      <c r="AC21" s="242"/>
      <c r="AD21" s="236"/>
      <c r="AE21" s="242"/>
      <c r="AF21" s="236"/>
      <c r="AG21" s="242"/>
      <c r="AH21" s="236"/>
      <c r="AI21" s="242"/>
      <c r="AJ21" s="236"/>
      <c r="AK21" s="242"/>
      <c r="AL21" s="236"/>
      <c r="AM21" s="242"/>
      <c r="AN21" s="236"/>
      <c r="AO21" s="242"/>
      <c r="AP21" s="231"/>
      <c r="AQ21" s="231"/>
      <c r="AR21" s="230"/>
      <c r="AS21" s="232"/>
      <c r="AT21" s="231"/>
      <c r="AU21" s="231"/>
      <c r="AV21" s="230"/>
      <c r="AW21" s="232"/>
      <c r="AX21" s="231"/>
      <c r="AY21" s="231"/>
      <c r="AZ21" s="230"/>
      <c r="BA21" s="232"/>
      <c r="BB21" s="231"/>
      <c r="BC21" s="231"/>
      <c r="BD21" s="230"/>
      <c r="BE21" s="232"/>
      <c r="BF21" s="230"/>
      <c r="BG21" s="232"/>
      <c r="BH21" s="231"/>
      <c r="BI21" s="232"/>
      <c r="BJ21" s="1147" t="s">
        <v>57</v>
      </c>
      <c r="BK21" s="1390">
        <f>SUM(H21:BJ23)/4</f>
        <v>0</v>
      </c>
    </row>
    <row r="22" spans="1:63" ht="3" customHeight="1">
      <c r="A22" s="1372"/>
      <c r="B22" s="671"/>
      <c r="C22" s="1384"/>
      <c r="D22" s="1384"/>
      <c r="E22" s="1384"/>
      <c r="F22" s="1382"/>
      <c r="G22" s="1383"/>
      <c r="H22" s="1382"/>
      <c r="I22" s="1383"/>
      <c r="J22" s="1382"/>
      <c r="K22" s="1383"/>
      <c r="L22" s="1382"/>
      <c r="M22" s="1383"/>
      <c r="N22" s="1382"/>
      <c r="O22" s="1383"/>
      <c r="P22" s="1382"/>
      <c r="Q22" s="1383"/>
      <c r="R22" s="1382"/>
      <c r="S22" s="1383"/>
      <c r="T22" s="1382"/>
      <c r="U22" s="1383"/>
      <c r="V22" s="1382"/>
      <c r="W22" s="1383"/>
      <c r="X22" s="1382"/>
      <c r="Y22" s="1383"/>
      <c r="Z22" s="1382"/>
      <c r="AA22" s="1383"/>
      <c r="AB22" s="1382"/>
      <c r="AC22" s="1383"/>
      <c r="AD22" s="1382"/>
      <c r="AE22" s="1383"/>
      <c r="AF22" s="1382"/>
      <c r="AG22" s="1383"/>
      <c r="AH22" s="1382"/>
      <c r="AI22" s="1383"/>
      <c r="AJ22" s="1382"/>
      <c r="AK22" s="1383"/>
      <c r="AL22" s="1382"/>
      <c r="AM22" s="1383"/>
      <c r="AN22" s="1382"/>
      <c r="AO22" s="1383"/>
      <c r="AP22" s="1382"/>
      <c r="AQ22" s="1383"/>
      <c r="AR22" s="1382"/>
      <c r="AS22" s="1383"/>
      <c r="AT22" s="1382"/>
      <c r="AU22" s="1383"/>
      <c r="AV22" s="1382"/>
      <c r="AW22" s="1383"/>
      <c r="AX22" s="1382"/>
      <c r="AY22" s="1383"/>
      <c r="AZ22" s="1382"/>
      <c r="BA22" s="1383"/>
      <c r="BB22" s="1382"/>
      <c r="BC22" s="1383"/>
      <c r="BD22" s="1382"/>
      <c r="BE22" s="1383"/>
      <c r="BF22" s="1382"/>
      <c r="BG22" s="1383"/>
      <c r="BH22" s="1382"/>
      <c r="BI22" s="1383"/>
      <c r="BJ22" s="1148"/>
      <c r="BK22" s="1390"/>
    </row>
    <row r="23" spans="1:63" ht="6" customHeight="1">
      <c r="A23" s="1372"/>
      <c r="B23" s="671"/>
      <c r="C23" s="1384"/>
      <c r="D23" s="1384"/>
      <c r="E23" s="1384"/>
      <c r="F23" s="233"/>
      <c r="G23" s="234"/>
      <c r="H23" s="233"/>
      <c r="I23" s="235"/>
      <c r="J23" s="233"/>
      <c r="K23" s="235"/>
      <c r="L23" s="233"/>
      <c r="M23" s="235"/>
      <c r="N23" s="233"/>
      <c r="O23" s="235"/>
      <c r="P23" s="233"/>
      <c r="Q23" s="235"/>
      <c r="R23" s="233"/>
      <c r="S23" s="235"/>
      <c r="T23" s="233"/>
      <c r="U23" s="235"/>
      <c r="V23" s="233"/>
      <c r="W23" s="235"/>
      <c r="X23" s="233"/>
      <c r="Y23" s="235"/>
      <c r="Z23" s="233"/>
      <c r="AA23" s="235"/>
      <c r="AB23" s="233"/>
      <c r="AC23" s="235"/>
      <c r="AD23" s="233"/>
      <c r="AE23" s="235"/>
      <c r="AF23" s="233"/>
      <c r="AG23" s="235"/>
      <c r="AH23" s="233"/>
      <c r="AI23" s="235"/>
      <c r="AJ23" s="233"/>
      <c r="AK23" s="235"/>
      <c r="AL23" s="233"/>
      <c r="AM23" s="235"/>
      <c r="AN23" s="233"/>
      <c r="AO23" s="235"/>
      <c r="AP23" s="234"/>
      <c r="AQ23" s="234"/>
      <c r="AR23" s="233"/>
      <c r="AS23" s="235"/>
      <c r="AT23" s="234"/>
      <c r="AU23" s="234"/>
      <c r="AV23" s="233"/>
      <c r="AW23" s="235"/>
      <c r="AX23" s="234"/>
      <c r="AY23" s="234"/>
      <c r="AZ23" s="233"/>
      <c r="BA23" s="235"/>
      <c r="BB23" s="234"/>
      <c r="BC23" s="234"/>
      <c r="BD23" s="233"/>
      <c r="BE23" s="235"/>
      <c r="BF23" s="233"/>
      <c r="BG23" s="235"/>
      <c r="BH23" s="234"/>
      <c r="BI23" s="235"/>
      <c r="BJ23" s="687"/>
      <c r="BK23" s="1390"/>
    </row>
    <row r="24" spans="1:63" ht="6" customHeight="1">
      <c r="A24" s="1372"/>
      <c r="B24" s="671">
        <v>4</v>
      </c>
      <c r="C24" s="1384"/>
      <c r="D24" s="1384"/>
      <c r="E24" s="1384"/>
      <c r="F24" s="230"/>
      <c r="G24" s="231"/>
      <c r="H24" s="236"/>
      <c r="I24" s="242"/>
      <c r="J24" s="236"/>
      <c r="K24" s="242"/>
      <c r="L24" s="236"/>
      <c r="M24" s="242"/>
      <c r="N24" s="236"/>
      <c r="O24" s="242"/>
      <c r="P24" s="236"/>
      <c r="Q24" s="242"/>
      <c r="R24" s="236"/>
      <c r="S24" s="242"/>
      <c r="T24" s="236"/>
      <c r="U24" s="242"/>
      <c r="V24" s="236"/>
      <c r="W24" s="242"/>
      <c r="X24" s="236"/>
      <c r="Y24" s="242"/>
      <c r="Z24" s="236"/>
      <c r="AA24" s="242"/>
      <c r="AB24" s="236"/>
      <c r="AC24" s="242"/>
      <c r="AD24" s="236"/>
      <c r="AE24" s="242"/>
      <c r="AF24" s="236"/>
      <c r="AG24" s="242"/>
      <c r="AH24" s="236"/>
      <c r="AI24" s="242"/>
      <c r="AJ24" s="236"/>
      <c r="AK24" s="242"/>
      <c r="AL24" s="236"/>
      <c r="AM24" s="242"/>
      <c r="AN24" s="236"/>
      <c r="AO24" s="242"/>
      <c r="AP24" s="231"/>
      <c r="AQ24" s="231"/>
      <c r="AR24" s="230"/>
      <c r="AS24" s="232"/>
      <c r="AT24" s="231"/>
      <c r="AU24" s="231"/>
      <c r="AV24" s="230"/>
      <c r="AW24" s="232"/>
      <c r="AX24" s="231"/>
      <c r="AY24" s="231"/>
      <c r="AZ24" s="230"/>
      <c r="BA24" s="232"/>
      <c r="BB24" s="231"/>
      <c r="BC24" s="231"/>
      <c r="BD24" s="230"/>
      <c r="BE24" s="232"/>
      <c r="BF24" s="230"/>
      <c r="BG24" s="232"/>
      <c r="BH24" s="231"/>
      <c r="BI24" s="232"/>
      <c r="BJ24" s="1147" t="s">
        <v>57</v>
      </c>
      <c r="BK24" s="1390">
        <f>SUM(H24:BJ26)/4</f>
        <v>0</v>
      </c>
    </row>
    <row r="25" spans="1:63" ht="3" customHeight="1">
      <c r="A25" s="1372"/>
      <c r="B25" s="671"/>
      <c r="C25" s="1384"/>
      <c r="D25" s="1384"/>
      <c r="E25" s="1384"/>
      <c r="F25" s="1382"/>
      <c r="G25" s="1383"/>
      <c r="H25" s="1382"/>
      <c r="I25" s="1383"/>
      <c r="J25" s="1382"/>
      <c r="K25" s="1383"/>
      <c r="L25" s="1382"/>
      <c r="M25" s="1383"/>
      <c r="N25" s="1382"/>
      <c r="O25" s="1383"/>
      <c r="P25" s="1382"/>
      <c r="Q25" s="1383"/>
      <c r="R25" s="1382"/>
      <c r="S25" s="1383"/>
      <c r="T25" s="1382"/>
      <c r="U25" s="1383"/>
      <c r="V25" s="1382"/>
      <c r="W25" s="1383"/>
      <c r="X25" s="1382"/>
      <c r="Y25" s="1383"/>
      <c r="Z25" s="1382"/>
      <c r="AA25" s="1383"/>
      <c r="AB25" s="1382"/>
      <c r="AC25" s="1383"/>
      <c r="AD25" s="1382"/>
      <c r="AE25" s="1383"/>
      <c r="AF25" s="1382"/>
      <c r="AG25" s="1383"/>
      <c r="AH25" s="1382"/>
      <c r="AI25" s="1383"/>
      <c r="AJ25" s="1382"/>
      <c r="AK25" s="1383"/>
      <c r="AL25" s="1382"/>
      <c r="AM25" s="1383"/>
      <c r="AN25" s="1382"/>
      <c r="AO25" s="1383"/>
      <c r="AP25" s="1382"/>
      <c r="AQ25" s="1383"/>
      <c r="AR25" s="1382"/>
      <c r="AS25" s="1383"/>
      <c r="AT25" s="1382"/>
      <c r="AU25" s="1383"/>
      <c r="AV25" s="1382"/>
      <c r="AW25" s="1383"/>
      <c r="AX25" s="1382"/>
      <c r="AY25" s="1383"/>
      <c r="AZ25" s="1382"/>
      <c r="BA25" s="1383"/>
      <c r="BB25" s="1382"/>
      <c r="BC25" s="1383"/>
      <c r="BD25" s="1382"/>
      <c r="BE25" s="1383"/>
      <c r="BF25" s="1382"/>
      <c r="BG25" s="1383"/>
      <c r="BH25" s="1382"/>
      <c r="BI25" s="1383"/>
      <c r="BJ25" s="1148"/>
      <c r="BK25" s="1390"/>
    </row>
    <row r="26" spans="1:63" ht="6" customHeight="1">
      <c r="A26" s="1372"/>
      <c r="B26" s="671"/>
      <c r="C26" s="1384"/>
      <c r="D26" s="1384"/>
      <c r="E26" s="1384"/>
      <c r="F26" s="233"/>
      <c r="G26" s="234"/>
      <c r="H26" s="233"/>
      <c r="I26" s="235"/>
      <c r="J26" s="233"/>
      <c r="K26" s="235"/>
      <c r="L26" s="233"/>
      <c r="M26" s="235"/>
      <c r="N26" s="233"/>
      <c r="O26" s="235"/>
      <c r="P26" s="233"/>
      <c r="Q26" s="235"/>
      <c r="R26" s="233"/>
      <c r="S26" s="235"/>
      <c r="T26" s="233"/>
      <c r="U26" s="235"/>
      <c r="V26" s="233"/>
      <c r="W26" s="235"/>
      <c r="X26" s="233"/>
      <c r="Y26" s="235"/>
      <c r="Z26" s="233"/>
      <c r="AA26" s="235"/>
      <c r="AB26" s="233"/>
      <c r="AC26" s="235"/>
      <c r="AD26" s="233"/>
      <c r="AE26" s="235"/>
      <c r="AF26" s="233"/>
      <c r="AG26" s="235"/>
      <c r="AH26" s="233"/>
      <c r="AI26" s="235"/>
      <c r="AJ26" s="233"/>
      <c r="AK26" s="235"/>
      <c r="AL26" s="233"/>
      <c r="AM26" s="235"/>
      <c r="AN26" s="233"/>
      <c r="AO26" s="235"/>
      <c r="AP26" s="234"/>
      <c r="AQ26" s="234"/>
      <c r="AR26" s="233"/>
      <c r="AS26" s="235"/>
      <c r="AT26" s="234"/>
      <c r="AU26" s="234"/>
      <c r="AV26" s="233"/>
      <c r="AW26" s="235"/>
      <c r="AX26" s="234"/>
      <c r="AY26" s="234"/>
      <c r="AZ26" s="233"/>
      <c r="BA26" s="235"/>
      <c r="BB26" s="234"/>
      <c r="BC26" s="234"/>
      <c r="BD26" s="233"/>
      <c r="BE26" s="235"/>
      <c r="BF26" s="233"/>
      <c r="BG26" s="235"/>
      <c r="BH26" s="234"/>
      <c r="BI26" s="235"/>
      <c r="BJ26" s="687"/>
      <c r="BK26" s="1390"/>
    </row>
    <row r="27" spans="1:63" ht="6" customHeight="1">
      <c r="A27" s="1372"/>
      <c r="B27" s="671">
        <v>5</v>
      </c>
      <c r="C27" s="1384"/>
      <c r="D27" s="1384"/>
      <c r="E27" s="1384"/>
      <c r="F27" s="230"/>
      <c r="G27" s="231"/>
      <c r="H27" s="236"/>
      <c r="I27" s="242"/>
      <c r="J27" s="236"/>
      <c r="K27" s="242"/>
      <c r="L27" s="236"/>
      <c r="M27" s="242"/>
      <c r="N27" s="236"/>
      <c r="O27" s="242"/>
      <c r="P27" s="236"/>
      <c r="Q27" s="242"/>
      <c r="R27" s="236"/>
      <c r="S27" s="242"/>
      <c r="T27" s="236"/>
      <c r="U27" s="242"/>
      <c r="V27" s="236"/>
      <c r="W27" s="242"/>
      <c r="X27" s="236"/>
      <c r="Y27" s="242"/>
      <c r="Z27" s="236"/>
      <c r="AA27" s="242"/>
      <c r="AB27" s="236"/>
      <c r="AC27" s="242"/>
      <c r="AD27" s="236"/>
      <c r="AE27" s="242"/>
      <c r="AF27" s="236"/>
      <c r="AG27" s="242"/>
      <c r="AH27" s="236"/>
      <c r="AI27" s="242"/>
      <c r="AJ27" s="236"/>
      <c r="AK27" s="242"/>
      <c r="AL27" s="236"/>
      <c r="AM27" s="242"/>
      <c r="AN27" s="236"/>
      <c r="AO27" s="242"/>
      <c r="AP27" s="231"/>
      <c r="AQ27" s="231"/>
      <c r="AR27" s="230"/>
      <c r="AS27" s="232"/>
      <c r="AT27" s="231"/>
      <c r="AU27" s="231"/>
      <c r="AV27" s="230"/>
      <c r="AW27" s="232"/>
      <c r="AX27" s="231"/>
      <c r="AY27" s="231"/>
      <c r="AZ27" s="230"/>
      <c r="BA27" s="232"/>
      <c r="BB27" s="231"/>
      <c r="BC27" s="231"/>
      <c r="BD27" s="230"/>
      <c r="BE27" s="232"/>
      <c r="BF27" s="230"/>
      <c r="BG27" s="232"/>
      <c r="BH27" s="231"/>
      <c r="BI27" s="232"/>
      <c r="BJ27" s="1147" t="s">
        <v>57</v>
      </c>
      <c r="BK27" s="1390">
        <f>SUM(H27:BJ29)/4</f>
        <v>0</v>
      </c>
    </row>
    <row r="28" spans="1:63" ht="3" customHeight="1">
      <c r="A28" s="1372"/>
      <c r="B28" s="671"/>
      <c r="C28" s="1384"/>
      <c r="D28" s="1384"/>
      <c r="E28" s="1384"/>
      <c r="F28" s="1382"/>
      <c r="G28" s="1383"/>
      <c r="H28" s="1382"/>
      <c r="I28" s="1383"/>
      <c r="J28" s="1382"/>
      <c r="K28" s="1383"/>
      <c r="L28" s="1382"/>
      <c r="M28" s="1383"/>
      <c r="N28" s="1382"/>
      <c r="O28" s="1383"/>
      <c r="P28" s="1382"/>
      <c r="Q28" s="1383"/>
      <c r="R28" s="1382"/>
      <c r="S28" s="1383"/>
      <c r="T28" s="1382"/>
      <c r="U28" s="1383"/>
      <c r="V28" s="1382"/>
      <c r="W28" s="1383"/>
      <c r="X28" s="1382"/>
      <c r="Y28" s="1383"/>
      <c r="Z28" s="1382"/>
      <c r="AA28" s="1383"/>
      <c r="AB28" s="1382"/>
      <c r="AC28" s="1383"/>
      <c r="AD28" s="1382"/>
      <c r="AE28" s="1383"/>
      <c r="AF28" s="1382"/>
      <c r="AG28" s="1383"/>
      <c r="AH28" s="1382"/>
      <c r="AI28" s="1383"/>
      <c r="AJ28" s="1382"/>
      <c r="AK28" s="1383"/>
      <c r="AL28" s="1382"/>
      <c r="AM28" s="1383"/>
      <c r="AN28" s="1382"/>
      <c r="AO28" s="1383"/>
      <c r="AP28" s="1382"/>
      <c r="AQ28" s="1383"/>
      <c r="AR28" s="1382"/>
      <c r="AS28" s="1383"/>
      <c r="AT28" s="1382"/>
      <c r="AU28" s="1383"/>
      <c r="AV28" s="1382"/>
      <c r="AW28" s="1383"/>
      <c r="AX28" s="1382"/>
      <c r="AY28" s="1383"/>
      <c r="AZ28" s="1382"/>
      <c r="BA28" s="1383"/>
      <c r="BB28" s="1382"/>
      <c r="BC28" s="1383"/>
      <c r="BD28" s="1382"/>
      <c r="BE28" s="1383"/>
      <c r="BF28" s="1382"/>
      <c r="BG28" s="1383"/>
      <c r="BH28" s="1382"/>
      <c r="BI28" s="1383"/>
      <c r="BJ28" s="1148"/>
      <c r="BK28" s="1390"/>
    </row>
    <row r="29" spans="1:63" ht="6" customHeight="1">
      <c r="A29" s="1372"/>
      <c r="B29" s="671"/>
      <c r="C29" s="1384"/>
      <c r="D29" s="1384"/>
      <c r="E29" s="1384"/>
      <c r="F29" s="233"/>
      <c r="G29" s="234"/>
      <c r="H29" s="233"/>
      <c r="I29" s="235"/>
      <c r="J29" s="233"/>
      <c r="K29" s="235"/>
      <c r="L29" s="233"/>
      <c r="M29" s="235"/>
      <c r="N29" s="233"/>
      <c r="O29" s="235"/>
      <c r="P29" s="233"/>
      <c r="Q29" s="235"/>
      <c r="R29" s="233"/>
      <c r="S29" s="235"/>
      <c r="T29" s="233"/>
      <c r="U29" s="235"/>
      <c r="V29" s="233"/>
      <c r="W29" s="235"/>
      <c r="X29" s="233"/>
      <c r="Y29" s="235"/>
      <c r="Z29" s="233"/>
      <c r="AA29" s="235"/>
      <c r="AB29" s="233"/>
      <c r="AC29" s="235"/>
      <c r="AD29" s="233"/>
      <c r="AE29" s="235"/>
      <c r="AF29" s="233"/>
      <c r="AG29" s="235"/>
      <c r="AH29" s="233"/>
      <c r="AI29" s="235"/>
      <c r="AJ29" s="233"/>
      <c r="AK29" s="235"/>
      <c r="AL29" s="233"/>
      <c r="AM29" s="235"/>
      <c r="AN29" s="233"/>
      <c r="AO29" s="235"/>
      <c r="AP29" s="234"/>
      <c r="AQ29" s="234"/>
      <c r="AR29" s="233"/>
      <c r="AS29" s="235"/>
      <c r="AT29" s="234"/>
      <c r="AU29" s="234"/>
      <c r="AV29" s="233"/>
      <c r="AW29" s="235"/>
      <c r="AX29" s="234"/>
      <c r="AY29" s="234"/>
      <c r="AZ29" s="233"/>
      <c r="BA29" s="235"/>
      <c r="BB29" s="234"/>
      <c r="BC29" s="234"/>
      <c r="BD29" s="233"/>
      <c r="BE29" s="235"/>
      <c r="BF29" s="233"/>
      <c r="BG29" s="235"/>
      <c r="BH29" s="234"/>
      <c r="BI29" s="235"/>
      <c r="BJ29" s="687"/>
      <c r="BK29" s="1390"/>
    </row>
    <row r="30" spans="1:63" ht="6" customHeight="1">
      <c r="A30" s="1372"/>
      <c r="B30" s="671">
        <v>6</v>
      </c>
      <c r="C30" s="1384"/>
      <c r="D30" s="1384"/>
      <c r="E30" s="1384"/>
      <c r="F30" s="230"/>
      <c r="G30" s="231"/>
      <c r="H30" s="236"/>
      <c r="I30" s="242"/>
      <c r="J30" s="236"/>
      <c r="K30" s="242"/>
      <c r="L30" s="236"/>
      <c r="M30" s="242"/>
      <c r="N30" s="236"/>
      <c r="O30" s="242"/>
      <c r="P30" s="236"/>
      <c r="Q30" s="242"/>
      <c r="R30" s="236"/>
      <c r="S30" s="242"/>
      <c r="T30" s="236"/>
      <c r="U30" s="242"/>
      <c r="V30" s="236"/>
      <c r="W30" s="242"/>
      <c r="X30" s="236"/>
      <c r="Y30" s="242"/>
      <c r="Z30" s="236"/>
      <c r="AA30" s="242"/>
      <c r="AB30" s="236"/>
      <c r="AC30" s="242"/>
      <c r="AD30" s="236"/>
      <c r="AE30" s="242"/>
      <c r="AF30" s="236"/>
      <c r="AG30" s="242"/>
      <c r="AH30" s="236"/>
      <c r="AI30" s="242"/>
      <c r="AJ30" s="236"/>
      <c r="AK30" s="242"/>
      <c r="AL30" s="236"/>
      <c r="AM30" s="242"/>
      <c r="AN30" s="236"/>
      <c r="AO30" s="242"/>
      <c r="AP30" s="231"/>
      <c r="AQ30" s="231"/>
      <c r="AR30" s="230"/>
      <c r="AS30" s="232"/>
      <c r="AT30" s="231"/>
      <c r="AU30" s="231"/>
      <c r="AV30" s="230"/>
      <c r="AW30" s="232"/>
      <c r="AX30" s="231"/>
      <c r="AY30" s="231"/>
      <c r="AZ30" s="230"/>
      <c r="BA30" s="232"/>
      <c r="BB30" s="231"/>
      <c r="BC30" s="231"/>
      <c r="BD30" s="230"/>
      <c r="BE30" s="232"/>
      <c r="BF30" s="230"/>
      <c r="BG30" s="232"/>
      <c r="BH30" s="231"/>
      <c r="BI30" s="232"/>
      <c r="BJ30" s="1147" t="s">
        <v>57</v>
      </c>
      <c r="BK30" s="1390">
        <f>SUM(H30:BJ32)/4</f>
        <v>0</v>
      </c>
    </row>
    <row r="31" spans="1:63" ht="3" customHeight="1">
      <c r="A31" s="1372"/>
      <c r="B31" s="671"/>
      <c r="C31" s="1384"/>
      <c r="D31" s="1384"/>
      <c r="E31" s="1384"/>
      <c r="F31" s="1382"/>
      <c r="G31" s="1383"/>
      <c r="H31" s="1382"/>
      <c r="I31" s="1383"/>
      <c r="J31" s="1382"/>
      <c r="K31" s="1383"/>
      <c r="L31" s="1382"/>
      <c r="M31" s="1383"/>
      <c r="N31" s="1382"/>
      <c r="O31" s="1383"/>
      <c r="P31" s="1382"/>
      <c r="Q31" s="1383"/>
      <c r="R31" s="1382"/>
      <c r="S31" s="1383"/>
      <c r="T31" s="1382"/>
      <c r="U31" s="1383"/>
      <c r="V31" s="1382"/>
      <c r="W31" s="1383"/>
      <c r="X31" s="1382"/>
      <c r="Y31" s="1383"/>
      <c r="Z31" s="1382"/>
      <c r="AA31" s="1383"/>
      <c r="AB31" s="1382"/>
      <c r="AC31" s="1383"/>
      <c r="AD31" s="1382"/>
      <c r="AE31" s="1383"/>
      <c r="AF31" s="1382"/>
      <c r="AG31" s="1383"/>
      <c r="AH31" s="1382"/>
      <c r="AI31" s="1383"/>
      <c r="AJ31" s="1382"/>
      <c r="AK31" s="1383"/>
      <c r="AL31" s="1382"/>
      <c r="AM31" s="1383"/>
      <c r="AN31" s="1382"/>
      <c r="AO31" s="1383"/>
      <c r="AP31" s="1382"/>
      <c r="AQ31" s="1383"/>
      <c r="AR31" s="1382"/>
      <c r="AS31" s="1383"/>
      <c r="AT31" s="1382"/>
      <c r="AU31" s="1383"/>
      <c r="AV31" s="1382"/>
      <c r="AW31" s="1383"/>
      <c r="AX31" s="1382"/>
      <c r="AY31" s="1383"/>
      <c r="AZ31" s="1382"/>
      <c r="BA31" s="1383"/>
      <c r="BB31" s="1382"/>
      <c r="BC31" s="1383"/>
      <c r="BD31" s="1382"/>
      <c r="BE31" s="1383"/>
      <c r="BF31" s="1382"/>
      <c r="BG31" s="1383"/>
      <c r="BH31" s="1382"/>
      <c r="BI31" s="1383"/>
      <c r="BJ31" s="1148"/>
      <c r="BK31" s="1390"/>
    </row>
    <row r="32" spans="1:63" ht="6" customHeight="1">
      <c r="A32" s="1372"/>
      <c r="B32" s="671"/>
      <c r="C32" s="1384"/>
      <c r="D32" s="1384"/>
      <c r="E32" s="1384"/>
      <c r="F32" s="233"/>
      <c r="G32" s="234"/>
      <c r="H32" s="233"/>
      <c r="I32" s="235"/>
      <c r="J32" s="233"/>
      <c r="K32" s="235"/>
      <c r="L32" s="233"/>
      <c r="M32" s="235"/>
      <c r="N32" s="233"/>
      <c r="O32" s="235"/>
      <c r="P32" s="233"/>
      <c r="Q32" s="235"/>
      <c r="R32" s="233"/>
      <c r="S32" s="235"/>
      <c r="T32" s="233"/>
      <c r="U32" s="235"/>
      <c r="V32" s="233"/>
      <c r="W32" s="235"/>
      <c r="X32" s="233"/>
      <c r="Y32" s="235"/>
      <c r="Z32" s="233"/>
      <c r="AA32" s="235"/>
      <c r="AB32" s="233"/>
      <c r="AC32" s="235"/>
      <c r="AD32" s="233"/>
      <c r="AE32" s="235"/>
      <c r="AF32" s="233"/>
      <c r="AG32" s="235"/>
      <c r="AH32" s="233"/>
      <c r="AI32" s="235"/>
      <c r="AJ32" s="233"/>
      <c r="AK32" s="235"/>
      <c r="AL32" s="233"/>
      <c r="AM32" s="235"/>
      <c r="AN32" s="233"/>
      <c r="AO32" s="235"/>
      <c r="AP32" s="234"/>
      <c r="AQ32" s="234"/>
      <c r="AR32" s="233"/>
      <c r="AS32" s="235"/>
      <c r="AT32" s="234"/>
      <c r="AU32" s="234"/>
      <c r="AV32" s="233"/>
      <c r="AW32" s="235"/>
      <c r="AX32" s="234"/>
      <c r="AY32" s="234"/>
      <c r="AZ32" s="233"/>
      <c r="BA32" s="235"/>
      <c r="BB32" s="234"/>
      <c r="BC32" s="234"/>
      <c r="BD32" s="233"/>
      <c r="BE32" s="235"/>
      <c r="BF32" s="233"/>
      <c r="BG32" s="235"/>
      <c r="BH32" s="234"/>
      <c r="BI32" s="235"/>
      <c r="BJ32" s="687"/>
      <c r="BK32" s="1390"/>
    </row>
    <row r="33" spans="1:63" ht="6" customHeight="1">
      <c r="A33" s="1372"/>
      <c r="B33" s="671">
        <v>7</v>
      </c>
      <c r="C33" s="1384"/>
      <c r="D33" s="1384"/>
      <c r="E33" s="1384"/>
      <c r="F33" s="230"/>
      <c r="G33" s="231"/>
      <c r="H33" s="236"/>
      <c r="I33" s="242"/>
      <c r="J33" s="236"/>
      <c r="K33" s="242"/>
      <c r="L33" s="236"/>
      <c r="M33" s="242"/>
      <c r="N33" s="236"/>
      <c r="O33" s="242"/>
      <c r="P33" s="236"/>
      <c r="Q33" s="242"/>
      <c r="R33" s="236"/>
      <c r="S33" s="242"/>
      <c r="T33" s="236"/>
      <c r="U33" s="242"/>
      <c r="V33" s="236"/>
      <c r="W33" s="242"/>
      <c r="X33" s="236"/>
      <c r="Y33" s="242"/>
      <c r="Z33" s="236"/>
      <c r="AA33" s="242"/>
      <c r="AB33" s="236"/>
      <c r="AC33" s="242"/>
      <c r="AD33" s="236"/>
      <c r="AE33" s="242"/>
      <c r="AF33" s="236"/>
      <c r="AG33" s="242"/>
      <c r="AH33" s="236"/>
      <c r="AI33" s="242"/>
      <c r="AJ33" s="236"/>
      <c r="AK33" s="242"/>
      <c r="AL33" s="236"/>
      <c r="AM33" s="242"/>
      <c r="AN33" s="236"/>
      <c r="AO33" s="242"/>
      <c r="AP33" s="231"/>
      <c r="AQ33" s="231"/>
      <c r="AR33" s="230"/>
      <c r="AS33" s="232"/>
      <c r="AT33" s="231"/>
      <c r="AU33" s="231"/>
      <c r="AV33" s="230"/>
      <c r="AW33" s="232"/>
      <c r="AX33" s="231"/>
      <c r="AY33" s="231"/>
      <c r="AZ33" s="230"/>
      <c r="BA33" s="232"/>
      <c r="BB33" s="231"/>
      <c r="BC33" s="231"/>
      <c r="BD33" s="230"/>
      <c r="BE33" s="232"/>
      <c r="BF33" s="230"/>
      <c r="BG33" s="232"/>
      <c r="BH33" s="231"/>
      <c r="BI33" s="232"/>
      <c r="BJ33" s="1147" t="s">
        <v>57</v>
      </c>
      <c r="BK33" s="1390">
        <f>SUM(H33:BJ35)/4</f>
        <v>0</v>
      </c>
    </row>
    <row r="34" spans="1:63" ht="3" customHeight="1">
      <c r="A34" s="1372"/>
      <c r="B34" s="671"/>
      <c r="C34" s="1384"/>
      <c r="D34" s="1384"/>
      <c r="E34" s="1384"/>
      <c r="F34" s="1382"/>
      <c r="G34" s="1383"/>
      <c r="H34" s="1382"/>
      <c r="I34" s="1383"/>
      <c r="J34" s="1382"/>
      <c r="K34" s="1383"/>
      <c r="L34" s="1382"/>
      <c r="M34" s="1383"/>
      <c r="N34" s="1382"/>
      <c r="O34" s="1383"/>
      <c r="P34" s="1382"/>
      <c r="Q34" s="1383"/>
      <c r="R34" s="1382"/>
      <c r="S34" s="1383"/>
      <c r="T34" s="1382"/>
      <c r="U34" s="1383"/>
      <c r="V34" s="1382"/>
      <c r="W34" s="1383"/>
      <c r="X34" s="1382"/>
      <c r="Y34" s="1383"/>
      <c r="Z34" s="1382"/>
      <c r="AA34" s="1383"/>
      <c r="AB34" s="1382"/>
      <c r="AC34" s="1383"/>
      <c r="AD34" s="1382"/>
      <c r="AE34" s="1383"/>
      <c r="AF34" s="1382"/>
      <c r="AG34" s="1383"/>
      <c r="AH34" s="1382"/>
      <c r="AI34" s="1383"/>
      <c r="AJ34" s="1382"/>
      <c r="AK34" s="1383"/>
      <c r="AL34" s="1382"/>
      <c r="AM34" s="1383"/>
      <c r="AN34" s="1382"/>
      <c r="AO34" s="1383"/>
      <c r="AP34" s="1382"/>
      <c r="AQ34" s="1383"/>
      <c r="AR34" s="1382"/>
      <c r="AS34" s="1383"/>
      <c r="AT34" s="1382"/>
      <c r="AU34" s="1383"/>
      <c r="AV34" s="1382"/>
      <c r="AW34" s="1383"/>
      <c r="AX34" s="1382"/>
      <c r="AY34" s="1383"/>
      <c r="AZ34" s="1382"/>
      <c r="BA34" s="1383"/>
      <c r="BB34" s="1382"/>
      <c r="BC34" s="1383"/>
      <c r="BD34" s="1382"/>
      <c r="BE34" s="1383"/>
      <c r="BF34" s="1382"/>
      <c r="BG34" s="1383"/>
      <c r="BH34" s="1382"/>
      <c r="BI34" s="1383"/>
      <c r="BJ34" s="1148"/>
      <c r="BK34" s="1390"/>
    </row>
    <row r="35" spans="1:63" ht="6" customHeight="1">
      <c r="A35" s="1372"/>
      <c r="B35" s="671"/>
      <c r="C35" s="1384"/>
      <c r="D35" s="1384"/>
      <c r="E35" s="1384"/>
      <c r="F35" s="233"/>
      <c r="G35" s="234"/>
      <c r="H35" s="233"/>
      <c r="I35" s="235"/>
      <c r="J35" s="233"/>
      <c r="K35" s="235"/>
      <c r="L35" s="233"/>
      <c r="M35" s="235"/>
      <c r="N35" s="233"/>
      <c r="O35" s="235"/>
      <c r="P35" s="233"/>
      <c r="Q35" s="235"/>
      <c r="R35" s="233"/>
      <c r="S35" s="235"/>
      <c r="T35" s="233"/>
      <c r="U35" s="235"/>
      <c r="V35" s="233"/>
      <c r="W35" s="235"/>
      <c r="X35" s="233"/>
      <c r="Y35" s="235"/>
      <c r="Z35" s="233"/>
      <c r="AA35" s="235"/>
      <c r="AB35" s="233"/>
      <c r="AC35" s="235"/>
      <c r="AD35" s="233"/>
      <c r="AE35" s="235"/>
      <c r="AF35" s="233"/>
      <c r="AG35" s="235"/>
      <c r="AH35" s="233"/>
      <c r="AI35" s="235"/>
      <c r="AJ35" s="233"/>
      <c r="AK35" s="235"/>
      <c r="AL35" s="233"/>
      <c r="AM35" s="235"/>
      <c r="AN35" s="233"/>
      <c r="AO35" s="235"/>
      <c r="AP35" s="234"/>
      <c r="AQ35" s="234"/>
      <c r="AR35" s="233"/>
      <c r="AS35" s="235"/>
      <c r="AT35" s="234"/>
      <c r="AU35" s="234"/>
      <c r="AV35" s="233"/>
      <c r="AW35" s="235"/>
      <c r="AX35" s="234"/>
      <c r="AY35" s="234"/>
      <c r="AZ35" s="233"/>
      <c r="BA35" s="235"/>
      <c r="BB35" s="234"/>
      <c r="BC35" s="234"/>
      <c r="BD35" s="233"/>
      <c r="BE35" s="235"/>
      <c r="BF35" s="233"/>
      <c r="BG35" s="235"/>
      <c r="BH35" s="234"/>
      <c r="BI35" s="235"/>
      <c r="BJ35" s="687"/>
      <c r="BK35" s="1390"/>
    </row>
    <row r="36" spans="1:63" ht="6" customHeight="1">
      <c r="A36" s="1372"/>
      <c r="B36" s="671">
        <v>8</v>
      </c>
      <c r="C36" s="1384"/>
      <c r="D36" s="1384"/>
      <c r="E36" s="1384"/>
      <c r="F36" s="230"/>
      <c r="G36" s="231"/>
      <c r="H36" s="236"/>
      <c r="I36" s="242"/>
      <c r="J36" s="236"/>
      <c r="K36" s="242"/>
      <c r="L36" s="236"/>
      <c r="M36" s="242"/>
      <c r="N36" s="236"/>
      <c r="O36" s="242"/>
      <c r="P36" s="236"/>
      <c r="Q36" s="242"/>
      <c r="R36" s="236"/>
      <c r="S36" s="242"/>
      <c r="T36" s="236"/>
      <c r="U36" s="242"/>
      <c r="V36" s="236"/>
      <c r="W36" s="242"/>
      <c r="X36" s="236"/>
      <c r="Y36" s="242"/>
      <c r="Z36" s="236"/>
      <c r="AA36" s="242"/>
      <c r="AB36" s="236"/>
      <c r="AC36" s="242"/>
      <c r="AD36" s="236"/>
      <c r="AE36" s="242"/>
      <c r="AF36" s="236"/>
      <c r="AG36" s="242"/>
      <c r="AH36" s="236"/>
      <c r="AI36" s="242"/>
      <c r="AJ36" s="236"/>
      <c r="AK36" s="242"/>
      <c r="AL36" s="236"/>
      <c r="AM36" s="242"/>
      <c r="AN36" s="236"/>
      <c r="AO36" s="242"/>
      <c r="AP36" s="231"/>
      <c r="AQ36" s="231"/>
      <c r="AR36" s="230"/>
      <c r="AS36" s="232"/>
      <c r="AT36" s="231"/>
      <c r="AU36" s="231"/>
      <c r="AV36" s="230"/>
      <c r="AW36" s="232"/>
      <c r="AX36" s="231"/>
      <c r="AY36" s="231"/>
      <c r="AZ36" s="230"/>
      <c r="BA36" s="232"/>
      <c r="BB36" s="231"/>
      <c r="BC36" s="231"/>
      <c r="BD36" s="230"/>
      <c r="BE36" s="232"/>
      <c r="BF36" s="230"/>
      <c r="BG36" s="232"/>
      <c r="BH36" s="231"/>
      <c r="BI36" s="232"/>
      <c r="BJ36" s="1147" t="s">
        <v>57</v>
      </c>
      <c r="BK36" s="1390">
        <f>SUM(H36:BJ38)/4</f>
        <v>0</v>
      </c>
    </row>
    <row r="37" spans="1:63" ht="3" customHeight="1">
      <c r="A37" s="1372"/>
      <c r="B37" s="671"/>
      <c r="C37" s="1384"/>
      <c r="D37" s="1384"/>
      <c r="E37" s="1384"/>
      <c r="F37" s="1382"/>
      <c r="G37" s="1383"/>
      <c r="H37" s="1382"/>
      <c r="I37" s="1383"/>
      <c r="J37" s="1382"/>
      <c r="K37" s="1383"/>
      <c r="L37" s="1382"/>
      <c r="M37" s="1383"/>
      <c r="N37" s="1382"/>
      <c r="O37" s="1383"/>
      <c r="P37" s="1382"/>
      <c r="Q37" s="1383"/>
      <c r="R37" s="1382"/>
      <c r="S37" s="1383"/>
      <c r="T37" s="1382"/>
      <c r="U37" s="1383"/>
      <c r="V37" s="1382"/>
      <c r="W37" s="1383"/>
      <c r="X37" s="1382"/>
      <c r="Y37" s="1383"/>
      <c r="Z37" s="1382"/>
      <c r="AA37" s="1383"/>
      <c r="AB37" s="1382"/>
      <c r="AC37" s="1383"/>
      <c r="AD37" s="1382"/>
      <c r="AE37" s="1383"/>
      <c r="AF37" s="1382"/>
      <c r="AG37" s="1383"/>
      <c r="AH37" s="1382"/>
      <c r="AI37" s="1383"/>
      <c r="AJ37" s="1382"/>
      <c r="AK37" s="1383"/>
      <c r="AL37" s="1382"/>
      <c r="AM37" s="1383"/>
      <c r="AN37" s="1382"/>
      <c r="AO37" s="1383"/>
      <c r="AP37" s="1382"/>
      <c r="AQ37" s="1383"/>
      <c r="AR37" s="1382"/>
      <c r="AS37" s="1383"/>
      <c r="AT37" s="1382"/>
      <c r="AU37" s="1383"/>
      <c r="AV37" s="1382"/>
      <c r="AW37" s="1383"/>
      <c r="AX37" s="1382"/>
      <c r="AY37" s="1383"/>
      <c r="AZ37" s="1382"/>
      <c r="BA37" s="1383"/>
      <c r="BB37" s="1382"/>
      <c r="BC37" s="1383"/>
      <c r="BD37" s="1382"/>
      <c r="BE37" s="1383"/>
      <c r="BF37" s="1382"/>
      <c r="BG37" s="1383"/>
      <c r="BH37" s="1382"/>
      <c r="BI37" s="1383"/>
      <c r="BJ37" s="1148"/>
      <c r="BK37" s="1390"/>
    </row>
    <row r="38" spans="1:63" ht="6" customHeight="1">
      <c r="A38" s="1372"/>
      <c r="B38" s="671"/>
      <c r="C38" s="1384"/>
      <c r="D38" s="1384"/>
      <c r="E38" s="1384"/>
      <c r="F38" s="233"/>
      <c r="G38" s="234"/>
      <c r="H38" s="233"/>
      <c r="I38" s="235"/>
      <c r="J38" s="233"/>
      <c r="K38" s="235"/>
      <c r="L38" s="233"/>
      <c r="M38" s="235"/>
      <c r="N38" s="233"/>
      <c r="O38" s="235"/>
      <c r="P38" s="233"/>
      <c r="Q38" s="235"/>
      <c r="R38" s="233"/>
      <c r="S38" s="235"/>
      <c r="T38" s="233"/>
      <c r="U38" s="235"/>
      <c r="V38" s="233"/>
      <c r="W38" s="235"/>
      <c r="X38" s="233"/>
      <c r="Y38" s="235"/>
      <c r="Z38" s="233"/>
      <c r="AA38" s="235"/>
      <c r="AB38" s="233"/>
      <c r="AC38" s="235"/>
      <c r="AD38" s="233"/>
      <c r="AE38" s="235"/>
      <c r="AF38" s="233"/>
      <c r="AG38" s="235"/>
      <c r="AH38" s="233"/>
      <c r="AI38" s="235"/>
      <c r="AJ38" s="233"/>
      <c r="AK38" s="235"/>
      <c r="AL38" s="233"/>
      <c r="AM38" s="235"/>
      <c r="AN38" s="233"/>
      <c r="AO38" s="235"/>
      <c r="AP38" s="234"/>
      <c r="AQ38" s="234"/>
      <c r="AR38" s="233"/>
      <c r="AS38" s="235"/>
      <c r="AT38" s="234"/>
      <c r="AU38" s="234"/>
      <c r="AV38" s="233"/>
      <c r="AW38" s="235"/>
      <c r="AX38" s="234"/>
      <c r="AY38" s="234"/>
      <c r="AZ38" s="233"/>
      <c r="BA38" s="235"/>
      <c r="BB38" s="234"/>
      <c r="BC38" s="234"/>
      <c r="BD38" s="233"/>
      <c r="BE38" s="235"/>
      <c r="BF38" s="233"/>
      <c r="BG38" s="235"/>
      <c r="BH38" s="234"/>
      <c r="BI38" s="235"/>
      <c r="BJ38" s="687"/>
      <c r="BK38" s="1390"/>
    </row>
    <row r="39" spans="1:63" ht="6" customHeight="1">
      <c r="A39" s="1372"/>
      <c r="B39" s="671">
        <v>9</v>
      </c>
      <c r="C39" s="1384"/>
      <c r="D39" s="1384"/>
      <c r="E39" s="1384"/>
      <c r="F39" s="230"/>
      <c r="G39" s="231"/>
      <c r="H39" s="236"/>
      <c r="I39" s="242"/>
      <c r="J39" s="236"/>
      <c r="K39" s="242"/>
      <c r="L39" s="236"/>
      <c r="M39" s="242"/>
      <c r="N39" s="236"/>
      <c r="O39" s="242"/>
      <c r="P39" s="236"/>
      <c r="Q39" s="242"/>
      <c r="R39" s="236"/>
      <c r="S39" s="242"/>
      <c r="T39" s="236"/>
      <c r="U39" s="242"/>
      <c r="V39" s="236"/>
      <c r="W39" s="242"/>
      <c r="X39" s="236"/>
      <c r="Y39" s="242"/>
      <c r="Z39" s="236"/>
      <c r="AA39" s="242"/>
      <c r="AB39" s="236"/>
      <c r="AC39" s="242"/>
      <c r="AD39" s="236"/>
      <c r="AE39" s="242"/>
      <c r="AF39" s="236"/>
      <c r="AG39" s="242"/>
      <c r="AH39" s="236"/>
      <c r="AI39" s="242"/>
      <c r="AJ39" s="236"/>
      <c r="AK39" s="242"/>
      <c r="AL39" s="236"/>
      <c r="AM39" s="242"/>
      <c r="AN39" s="236"/>
      <c r="AO39" s="242"/>
      <c r="AP39" s="231"/>
      <c r="AQ39" s="231"/>
      <c r="AR39" s="230"/>
      <c r="AS39" s="232"/>
      <c r="AT39" s="231"/>
      <c r="AU39" s="231"/>
      <c r="AV39" s="230"/>
      <c r="AW39" s="232"/>
      <c r="AX39" s="231"/>
      <c r="AY39" s="231"/>
      <c r="AZ39" s="230"/>
      <c r="BA39" s="232"/>
      <c r="BB39" s="231"/>
      <c r="BC39" s="231"/>
      <c r="BD39" s="230"/>
      <c r="BE39" s="232"/>
      <c r="BF39" s="230"/>
      <c r="BG39" s="232"/>
      <c r="BH39" s="231"/>
      <c r="BI39" s="232"/>
      <c r="BJ39" s="1147" t="s">
        <v>57</v>
      </c>
      <c r="BK39" s="1390">
        <f>SUM(H39:BJ41)/4</f>
        <v>0</v>
      </c>
    </row>
    <row r="40" spans="1:63" ht="3" customHeight="1">
      <c r="A40" s="1372"/>
      <c r="B40" s="671"/>
      <c r="C40" s="1384"/>
      <c r="D40" s="1384"/>
      <c r="E40" s="1384"/>
      <c r="F40" s="1382"/>
      <c r="G40" s="1383"/>
      <c r="H40" s="1382"/>
      <c r="I40" s="1383"/>
      <c r="J40" s="1382"/>
      <c r="K40" s="1383"/>
      <c r="L40" s="1382"/>
      <c r="M40" s="1383"/>
      <c r="N40" s="1382"/>
      <c r="O40" s="1383"/>
      <c r="P40" s="1382"/>
      <c r="Q40" s="1383"/>
      <c r="R40" s="1382"/>
      <c r="S40" s="1383"/>
      <c r="T40" s="1382"/>
      <c r="U40" s="1383"/>
      <c r="V40" s="1382"/>
      <c r="W40" s="1383"/>
      <c r="X40" s="1382"/>
      <c r="Y40" s="1383"/>
      <c r="Z40" s="1382"/>
      <c r="AA40" s="1383"/>
      <c r="AB40" s="1382"/>
      <c r="AC40" s="1383"/>
      <c r="AD40" s="1382"/>
      <c r="AE40" s="1383"/>
      <c r="AF40" s="1382"/>
      <c r="AG40" s="1383"/>
      <c r="AH40" s="1382"/>
      <c r="AI40" s="1383"/>
      <c r="AJ40" s="1382"/>
      <c r="AK40" s="1383"/>
      <c r="AL40" s="1382"/>
      <c r="AM40" s="1383"/>
      <c r="AN40" s="1382"/>
      <c r="AO40" s="1383"/>
      <c r="AP40" s="1382"/>
      <c r="AQ40" s="1383"/>
      <c r="AR40" s="1382"/>
      <c r="AS40" s="1383"/>
      <c r="AT40" s="1382"/>
      <c r="AU40" s="1383"/>
      <c r="AV40" s="1382"/>
      <c r="AW40" s="1383"/>
      <c r="AX40" s="1382"/>
      <c r="AY40" s="1383"/>
      <c r="AZ40" s="1382"/>
      <c r="BA40" s="1383"/>
      <c r="BB40" s="1382"/>
      <c r="BC40" s="1383"/>
      <c r="BD40" s="1382"/>
      <c r="BE40" s="1383"/>
      <c r="BF40" s="1382"/>
      <c r="BG40" s="1383"/>
      <c r="BH40" s="1382"/>
      <c r="BI40" s="1383"/>
      <c r="BJ40" s="1148"/>
      <c r="BK40" s="1390"/>
    </row>
    <row r="41" spans="1:63" ht="6" customHeight="1">
      <c r="A41" s="1372"/>
      <c r="B41" s="671"/>
      <c r="C41" s="1384"/>
      <c r="D41" s="1384"/>
      <c r="E41" s="1384"/>
      <c r="F41" s="233"/>
      <c r="G41" s="234"/>
      <c r="H41" s="233"/>
      <c r="I41" s="235"/>
      <c r="J41" s="233"/>
      <c r="K41" s="235"/>
      <c r="L41" s="233"/>
      <c r="M41" s="235"/>
      <c r="N41" s="233"/>
      <c r="O41" s="235"/>
      <c r="P41" s="233"/>
      <c r="Q41" s="235"/>
      <c r="R41" s="233"/>
      <c r="S41" s="235"/>
      <c r="T41" s="233"/>
      <c r="U41" s="235"/>
      <c r="V41" s="233"/>
      <c r="W41" s="235"/>
      <c r="X41" s="233"/>
      <c r="Y41" s="235"/>
      <c r="Z41" s="233"/>
      <c r="AA41" s="235"/>
      <c r="AB41" s="233"/>
      <c r="AC41" s="235"/>
      <c r="AD41" s="233"/>
      <c r="AE41" s="235"/>
      <c r="AF41" s="233"/>
      <c r="AG41" s="235"/>
      <c r="AH41" s="233"/>
      <c r="AI41" s="235"/>
      <c r="AJ41" s="233"/>
      <c r="AK41" s="235"/>
      <c r="AL41" s="233"/>
      <c r="AM41" s="235"/>
      <c r="AN41" s="233"/>
      <c r="AO41" s="235"/>
      <c r="AP41" s="234"/>
      <c r="AQ41" s="234"/>
      <c r="AR41" s="233"/>
      <c r="AS41" s="235"/>
      <c r="AT41" s="234"/>
      <c r="AU41" s="234"/>
      <c r="AV41" s="233"/>
      <c r="AW41" s="235"/>
      <c r="AX41" s="234"/>
      <c r="AY41" s="234"/>
      <c r="AZ41" s="233"/>
      <c r="BA41" s="235"/>
      <c r="BB41" s="234"/>
      <c r="BC41" s="234"/>
      <c r="BD41" s="233"/>
      <c r="BE41" s="235"/>
      <c r="BF41" s="233"/>
      <c r="BG41" s="235"/>
      <c r="BH41" s="234"/>
      <c r="BI41" s="235"/>
      <c r="BJ41" s="687"/>
      <c r="BK41" s="1390"/>
    </row>
    <row r="42" spans="1:63" ht="6" customHeight="1">
      <c r="A42" s="1372"/>
      <c r="B42" s="671">
        <v>10</v>
      </c>
      <c r="C42" s="1384"/>
      <c r="D42" s="1384"/>
      <c r="E42" s="1384"/>
      <c r="F42" s="230"/>
      <c r="G42" s="231"/>
      <c r="H42" s="236"/>
      <c r="I42" s="242"/>
      <c r="J42" s="236"/>
      <c r="K42" s="242"/>
      <c r="L42" s="236"/>
      <c r="M42" s="242"/>
      <c r="N42" s="236"/>
      <c r="O42" s="242"/>
      <c r="P42" s="236"/>
      <c r="Q42" s="242"/>
      <c r="R42" s="236"/>
      <c r="S42" s="242"/>
      <c r="T42" s="236"/>
      <c r="U42" s="242"/>
      <c r="V42" s="236"/>
      <c r="W42" s="242"/>
      <c r="X42" s="236"/>
      <c r="Y42" s="242"/>
      <c r="Z42" s="236"/>
      <c r="AA42" s="242"/>
      <c r="AB42" s="236"/>
      <c r="AC42" s="242"/>
      <c r="AD42" s="236"/>
      <c r="AE42" s="242"/>
      <c r="AF42" s="236"/>
      <c r="AG42" s="242"/>
      <c r="AH42" s="236"/>
      <c r="AI42" s="242"/>
      <c r="AJ42" s="236"/>
      <c r="AK42" s="242"/>
      <c r="AL42" s="236"/>
      <c r="AM42" s="242"/>
      <c r="AN42" s="236"/>
      <c r="AO42" s="242"/>
      <c r="AP42" s="231"/>
      <c r="AQ42" s="231"/>
      <c r="AR42" s="230"/>
      <c r="AS42" s="232"/>
      <c r="AT42" s="231"/>
      <c r="AU42" s="231"/>
      <c r="AV42" s="230"/>
      <c r="AW42" s="232"/>
      <c r="AX42" s="231"/>
      <c r="AY42" s="231"/>
      <c r="AZ42" s="230"/>
      <c r="BA42" s="232"/>
      <c r="BB42" s="231"/>
      <c r="BC42" s="231"/>
      <c r="BD42" s="230"/>
      <c r="BE42" s="232"/>
      <c r="BF42" s="230"/>
      <c r="BG42" s="232"/>
      <c r="BH42" s="231"/>
      <c r="BI42" s="232"/>
      <c r="BJ42" s="1147" t="s">
        <v>57</v>
      </c>
      <c r="BK42" s="1390">
        <f>SUM(H42:BJ44)/4</f>
        <v>0</v>
      </c>
    </row>
    <row r="43" spans="1:63" ht="3" customHeight="1">
      <c r="A43" s="1372"/>
      <c r="B43" s="671"/>
      <c r="C43" s="1384"/>
      <c r="D43" s="1384"/>
      <c r="E43" s="1384"/>
      <c r="F43" s="1382"/>
      <c r="G43" s="1383"/>
      <c r="H43" s="1382"/>
      <c r="I43" s="1383"/>
      <c r="J43" s="1382"/>
      <c r="K43" s="1383"/>
      <c r="L43" s="1382"/>
      <c r="M43" s="1383"/>
      <c r="N43" s="1382"/>
      <c r="O43" s="1383"/>
      <c r="P43" s="1382"/>
      <c r="Q43" s="1383"/>
      <c r="R43" s="1382"/>
      <c r="S43" s="1383"/>
      <c r="T43" s="1382"/>
      <c r="U43" s="1383"/>
      <c r="V43" s="1382"/>
      <c r="W43" s="1383"/>
      <c r="X43" s="1382"/>
      <c r="Y43" s="1383"/>
      <c r="Z43" s="1382"/>
      <c r="AA43" s="1383"/>
      <c r="AB43" s="1382"/>
      <c r="AC43" s="1383"/>
      <c r="AD43" s="1382"/>
      <c r="AE43" s="1383"/>
      <c r="AF43" s="1382"/>
      <c r="AG43" s="1383"/>
      <c r="AH43" s="1382"/>
      <c r="AI43" s="1383"/>
      <c r="AJ43" s="1382"/>
      <c r="AK43" s="1383"/>
      <c r="AL43" s="1382"/>
      <c r="AM43" s="1383"/>
      <c r="AN43" s="1382"/>
      <c r="AO43" s="1383"/>
      <c r="AP43" s="1382"/>
      <c r="AQ43" s="1383"/>
      <c r="AR43" s="1382"/>
      <c r="AS43" s="1383"/>
      <c r="AT43" s="1382"/>
      <c r="AU43" s="1383"/>
      <c r="AV43" s="1382"/>
      <c r="AW43" s="1383"/>
      <c r="AX43" s="1382"/>
      <c r="AY43" s="1383"/>
      <c r="AZ43" s="1382"/>
      <c r="BA43" s="1383"/>
      <c r="BB43" s="1382"/>
      <c r="BC43" s="1383"/>
      <c r="BD43" s="1382"/>
      <c r="BE43" s="1383"/>
      <c r="BF43" s="1382"/>
      <c r="BG43" s="1383"/>
      <c r="BH43" s="1382"/>
      <c r="BI43" s="1383"/>
      <c r="BJ43" s="1148"/>
      <c r="BK43" s="1390"/>
    </row>
    <row r="44" spans="1:63" ht="6" customHeight="1">
      <c r="A44" s="1372"/>
      <c r="B44" s="671"/>
      <c r="C44" s="1384"/>
      <c r="D44" s="1384"/>
      <c r="E44" s="1384"/>
      <c r="F44" s="233"/>
      <c r="G44" s="234"/>
      <c r="H44" s="233"/>
      <c r="I44" s="235"/>
      <c r="J44" s="233"/>
      <c r="K44" s="235"/>
      <c r="L44" s="233"/>
      <c r="M44" s="235"/>
      <c r="N44" s="233"/>
      <c r="O44" s="235"/>
      <c r="P44" s="233"/>
      <c r="Q44" s="235"/>
      <c r="R44" s="233"/>
      <c r="S44" s="235"/>
      <c r="T44" s="233"/>
      <c r="U44" s="235"/>
      <c r="V44" s="233"/>
      <c r="W44" s="235"/>
      <c r="X44" s="233"/>
      <c r="Y44" s="235"/>
      <c r="Z44" s="233"/>
      <c r="AA44" s="235"/>
      <c r="AB44" s="233"/>
      <c r="AC44" s="235"/>
      <c r="AD44" s="233"/>
      <c r="AE44" s="235"/>
      <c r="AF44" s="233"/>
      <c r="AG44" s="235"/>
      <c r="AH44" s="233"/>
      <c r="AI44" s="235"/>
      <c r="AJ44" s="233"/>
      <c r="AK44" s="235"/>
      <c r="AL44" s="233"/>
      <c r="AM44" s="235"/>
      <c r="AN44" s="233"/>
      <c r="AO44" s="235"/>
      <c r="AP44" s="234"/>
      <c r="AQ44" s="234"/>
      <c r="AR44" s="233"/>
      <c r="AS44" s="235"/>
      <c r="AT44" s="234"/>
      <c r="AU44" s="234"/>
      <c r="AV44" s="233"/>
      <c r="AW44" s="235"/>
      <c r="AX44" s="234"/>
      <c r="AY44" s="234"/>
      <c r="AZ44" s="233"/>
      <c r="BA44" s="235"/>
      <c r="BB44" s="234"/>
      <c r="BC44" s="234"/>
      <c r="BD44" s="233"/>
      <c r="BE44" s="235"/>
      <c r="BF44" s="233"/>
      <c r="BG44" s="235"/>
      <c r="BH44" s="234"/>
      <c r="BI44" s="235"/>
      <c r="BJ44" s="687"/>
      <c r="BK44" s="1390"/>
    </row>
    <row r="45" spans="1:63" ht="6" customHeight="1">
      <c r="A45" s="1372"/>
      <c r="B45" s="671">
        <v>11</v>
      </c>
      <c r="C45" s="1384"/>
      <c r="D45" s="1384"/>
      <c r="E45" s="1384"/>
      <c r="F45" s="230"/>
      <c r="G45" s="231"/>
      <c r="H45" s="236"/>
      <c r="I45" s="242"/>
      <c r="J45" s="236"/>
      <c r="K45" s="242"/>
      <c r="L45" s="236"/>
      <c r="M45" s="242"/>
      <c r="N45" s="236"/>
      <c r="O45" s="242"/>
      <c r="P45" s="236"/>
      <c r="Q45" s="242"/>
      <c r="R45" s="236"/>
      <c r="S45" s="242"/>
      <c r="T45" s="236"/>
      <c r="U45" s="242"/>
      <c r="V45" s="236"/>
      <c r="W45" s="242"/>
      <c r="X45" s="236"/>
      <c r="Y45" s="242"/>
      <c r="Z45" s="236"/>
      <c r="AA45" s="242"/>
      <c r="AB45" s="236"/>
      <c r="AC45" s="242"/>
      <c r="AD45" s="236"/>
      <c r="AE45" s="242"/>
      <c r="AF45" s="236"/>
      <c r="AG45" s="242"/>
      <c r="AH45" s="236"/>
      <c r="AI45" s="242"/>
      <c r="AJ45" s="236"/>
      <c r="AK45" s="242"/>
      <c r="AL45" s="236"/>
      <c r="AM45" s="242"/>
      <c r="AN45" s="236"/>
      <c r="AO45" s="242"/>
      <c r="AP45" s="231"/>
      <c r="AQ45" s="231"/>
      <c r="AR45" s="230"/>
      <c r="AS45" s="232"/>
      <c r="AT45" s="231"/>
      <c r="AU45" s="231"/>
      <c r="AV45" s="230"/>
      <c r="AW45" s="232"/>
      <c r="AX45" s="231"/>
      <c r="AY45" s="231"/>
      <c r="AZ45" s="230"/>
      <c r="BA45" s="232"/>
      <c r="BB45" s="231"/>
      <c r="BC45" s="231"/>
      <c r="BD45" s="230"/>
      <c r="BE45" s="232"/>
      <c r="BF45" s="230"/>
      <c r="BG45" s="232"/>
      <c r="BH45" s="231"/>
      <c r="BI45" s="232"/>
      <c r="BJ45" s="1147" t="s">
        <v>57</v>
      </c>
      <c r="BK45" s="1390">
        <f>SUM(H45:BJ47)/4</f>
        <v>0</v>
      </c>
    </row>
    <row r="46" spans="1:63" ht="3" customHeight="1">
      <c r="A46" s="1372"/>
      <c r="B46" s="671"/>
      <c r="C46" s="1384"/>
      <c r="D46" s="1384"/>
      <c r="E46" s="1384"/>
      <c r="F46" s="1382"/>
      <c r="G46" s="1383"/>
      <c r="H46" s="1382"/>
      <c r="I46" s="1383"/>
      <c r="J46" s="1382"/>
      <c r="K46" s="1383"/>
      <c r="L46" s="1382"/>
      <c r="M46" s="1383"/>
      <c r="N46" s="1382"/>
      <c r="O46" s="1383"/>
      <c r="P46" s="1382"/>
      <c r="Q46" s="1383"/>
      <c r="R46" s="1382"/>
      <c r="S46" s="1383"/>
      <c r="T46" s="1382"/>
      <c r="U46" s="1383"/>
      <c r="V46" s="1382"/>
      <c r="W46" s="1383"/>
      <c r="X46" s="1382"/>
      <c r="Y46" s="1383"/>
      <c r="Z46" s="1382"/>
      <c r="AA46" s="1383"/>
      <c r="AB46" s="1382"/>
      <c r="AC46" s="1383"/>
      <c r="AD46" s="1382"/>
      <c r="AE46" s="1383"/>
      <c r="AF46" s="1382"/>
      <c r="AG46" s="1383"/>
      <c r="AH46" s="1382"/>
      <c r="AI46" s="1383"/>
      <c r="AJ46" s="1382"/>
      <c r="AK46" s="1383"/>
      <c r="AL46" s="1382"/>
      <c r="AM46" s="1383"/>
      <c r="AN46" s="1382"/>
      <c r="AO46" s="1383"/>
      <c r="AP46" s="1382"/>
      <c r="AQ46" s="1383"/>
      <c r="AR46" s="1382"/>
      <c r="AS46" s="1383"/>
      <c r="AT46" s="1382"/>
      <c r="AU46" s="1383"/>
      <c r="AV46" s="1382"/>
      <c r="AW46" s="1383"/>
      <c r="AX46" s="1382"/>
      <c r="AY46" s="1383"/>
      <c r="AZ46" s="1382"/>
      <c r="BA46" s="1383"/>
      <c r="BB46" s="1382"/>
      <c r="BC46" s="1383"/>
      <c r="BD46" s="1382"/>
      <c r="BE46" s="1383"/>
      <c r="BF46" s="1382"/>
      <c r="BG46" s="1383"/>
      <c r="BH46" s="1382"/>
      <c r="BI46" s="1383"/>
      <c r="BJ46" s="1148"/>
      <c r="BK46" s="1390"/>
    </row>
    <row r="47" spans="1:63" ht="6" customHeight="1">
      <c r="A47" s="1372"/>
      <c r="B47" s="671"/>
      <c r="C47" s="1384"/>
      <c r="D47" s="1384"/>
      <c r="E47" s="1384"/>
      <c r="F47" s="233"/>
      <c r="G47" s="234"/>
      <c r="H47" s="233"/>
      <c r="I47" s="235"/>
      <c r="J47" s="233"/>
      <c r="K47" s="235"/>
      <c r="L47" s="233"/>
      <c r="M47" s="235"/>
      <c r="N47" s="233"/>
      <c r="O47" s="235"/>
      <c r="P47" s="233"/>
      <c r="Q47" s="235"/>
      <c r="R47" s="233"/>
      <c r="S47" s="235"/>
      <c r="T47" s="233"/>
      <c r="U47" s="235"/>
      <c r="V47" s="233"/>
      <c r="W47" s="235"/>
      <c r="X47" s="233"/>
      <c r="Y47" s="235"/>
      <c r="Z47" s="233"/>
      <c r="AA47" s="235"/>
      <c r="AB47" s="233"/>
      <c r="AC47" s="235"/>
      <c r="AD47" s="233"/>
      <c r="AE47" s="235"/>
      <c r="AF47" s="233"/>
      <c r="AG47" s="235"/>
      <c r="AH47" s="233"/>
      <c r="AI47" s="235"/>
      <c r="AJ47" s="233"/>
      <c r="AK47" s="235"/>
      <c r="AL47" s="233"/>
      <c r="AM47" s="235"/>
      <c r="AN47" s="233"/>
      <c r="AO47" s="235"/>
      <c r="AP47" s="234"/>
      <c r="AQ47" s="234"/>
      <c r="AR47" s="233"/>
      <c r="AS47" s="235"/>
      <c r="AT47" s="234"/>
      <c r="AU47" s="234"/>
      <c r="AV47" s="233"/>
      <c r="AW47" s="235"/>
      <c r="AX47" s="234"/>
      <c r="AY47" s="234"/>
      <c r="AZ47" s="233"/>
      <c r="BA47" s="235"/>
      <c r="BB47" s="234"/>
      <c r="BC47" s="234"/>
      <c r="BD47" s="233"/>
      <c r="BE47" s="235"/>
      <c r="BF47" s="233"/>
      <c r="BG47" s="235"/>
      <c r="BH47" s="234"/>
      <c r="BI47" s="235"/>
      <c r="BJ47" s="687"/>
      <c r="BK47" s="1390"/>
    </row>
    <row r="48" spans="1:63" ht="6" customHeight="1">
      <c r="A48" s="1372"/>
      <c r="B48" s="671">
        <v>12</v>
      </c>
      <c r="C48" s="1384"/>
      <c r="D48" s="1384"/>
      <c r="E48" s="1384"/>
      <c r="F48" s="230"/>
      <c r="G48" s="231"/>
      <c r="H48" s="236"/>
      <c r="I48" s="242"/>
      <c r="J48" s="236"/>
      <c r="K48" s="242"/>
      <c r="L48" s="236"/>
      <c r="M48" s="242"/>
      <c r="N48" s="236"/>
      <c r="O48" s="242"/>
      <c r="P48" s="236"/>
      <c r="Q48" s="242"/>
      <c r="R48" s="236"/>
      <c r="S48" s="242"/>
      <c r="T48" s="236"/>
      <c r="U48" s="242"/>
      <c r="V48" s="236"/>
      <c r="W48" s="242"/>
      <c r="X48" s="236"/>
      <c r="Y48" s="242"/>
      <c r="Z48" s="236"/>
      <c r="AA48" s="242"/>
      <c r="AB48" s="236"/>
      <c r="AC48" s="242"/>
      <c r="AD48" s="236"/>
      <c r="AE48" s="242"/>
      <c r="AF48" s="236"/>
      <c r="AG48" s="242"/>
      <c r="AH48" s="236"/>
      <c r="AI48" s="242"/>
      <c r="AJ48" s="236"/>
      <c r="AK48" s="242"/>
      <c r="AL48" s="236"/>
      <c r="AM48" s="242"/>
      <c r="AN48" s="236"/>
      <c r="AO48" s="242"/>
      <c r="AP48" s="231"/>
      <c r="AQ48" s="231"/>
      <c r="AR48" s="230"/>
      <c r="AS48" s="232"/>
      <c r="AT48" s="231"/>
      <c r="AU48" s="231"/>
      <c r="AV48" s="230"/>
      <c r="AW48" s="232"/>
      <c r="AX48" s="231"/>
      <c r="AY48" s="231"/>
      <c r="AZ48" s="230"/>
      <c r="BA48" s="232"/>
      <c r="BB48" s="231"/>
      <c r="BC48" s="231"/>
      <c r="BD48" s="230"/>
      <c r="BE48" s="232"/>
      <c r="BF48" s="230"/>
      <c r="BG48" s="232"/>
      <c r="BH48" s="231"/>
      <c r="BI48" s="232"/>
      <c r="BJ48" s="1147" t="s">
        <v>57</v>
      </c>
      <c r="BK48" s="1390">
        <f>SUM(H48:BI50)/4</f>
        <v>0</v>
      </c>
    </row>
    <row r="49" spans="1:63" ht="3" customHeight="1">
      <c r="A49" s="1372"/>
      <c r="B49" s="671"/>
      <c r="C49" s="1384"/>
      <c r="D49" s="1384"/>
      <c r="E49" s="1384"/>
      <c r="F49" s="1382"/>
      <c r="G49" s="1383"/>
      <c r="H49" s="1382"/>
      <c r="I49" s="1383"/>
      <c r="J49" s="1382"/>
      <c r="K49" s="1383"/>
      <c r="L49" s="1382"/>
      <c r="M49" s="1383"/>
      <c r="N49" s="1382"/>
      <c r="O49" s="1383"/>
      <c r="P49" s="1382"/>
      <c r="Q49" s="1383"/>
      <c r="R49" s="1382"/>
      <c r="S49" s="1383"/>
      <c r="T49" s="1382"/>
      <c r="U49" s="1383"/>
      <c r="V49" s="1382"/>
      <c r="W49" s="1383"/>
      <c r="X49" s="1382"/>
      <c r="Y49" s="1383"/>
      <c r="Z49" s="1382"/>
      <c r="AA49" s="1383"/>
      <c r="AB49" s="1382"/>
      <c r="AC49" s="1383"/>
      <c r="AD49" s="1382"/>
      <c r="AE49" s="1383"/>
      <c r="AF49" s="1382"/>
      <c r="AG49" s="1383"/>
      <c r="AH49" s="1382"/>
      <c r="AI49" s="1383"/>
      <c r="AJ49" s="1382"/>
      <c r="AK49" s="1383"/>
      <c r="AL49" s="1382"/>
      <c r="AM49" s="1383"/>
      <c r="AN49" s="1382"/>
      <c r="AO49" s="1383"/>
      <c r="AP49" s="1382"/>
      <c r="AQ49" s="1383"/>
      <c r="AR49" s="1382"/>
      <c r="AS49" s="1383"/>
      <c r="AT49" s="1382"/>
      <c r="AU49" s="1383"/>
      <c r="AV49" s="1382"/>
      <c r="AW49" s="1383"/>
      <c r="AX49" s="1382"/>
      <c r="AY49" s="1383"/>
      <c r="AZ49" s="1382"/>
      <c r="BA49" s="1383"/>
      <c r="BB49" s="1382"/>
      <c r="BC49" s="1383"/>
      <c r="BD49" s="1382"/>
      <c r="BE49" s="1383"/>
      <c r="BF49" s="1382"/>
      <c r="BG49" s="1383"/>
      <c r="BH49" s="1382"/>
      <c r="BI49" s="1383"/>
      <c r="BJ49" s="1148"/>
      <c r="BK49" s="1390"/>
    </row>
    <row r="50" spans="1:63" ht="6" customHeight="1">
      <c r="A50" s="1372"/>
      <c r="B50" s="671"/>
      <c r="C50" s="1384"/>
      <c r="D50" s="1384"/>
      <c r="E50" s="1384"/>
      <c r="F50" s="233"/>
      <c r="G50" s="234"/>
      <c r="H50" s="233"/>
      <c r="I50" s="235"/>
      <c r="J50" s="233"/>
      <c r="K50" s="235"/>
      <c r="L50" s="233"/>
      <c r="M50" s="235"/>
      <c r="N50" s="233"/>
      <c r="O50" s="235"/>
      <c r="P50" s="233"/>
      <c r="Q50" s="235"/>
      <c r="R50" s="233"/>
      <c r="S50" s="235"/>
      <c r="T50" s="233"/>
      <c r="U50" s="235"/>
      <c r="V50" s="233"/>
      <c r="W50" s="235"/>
      <c r="X50" s="233"/>
      <c r="Y50" s="235"/>
      <c r="Z50" s="233"/>
      <c r="AA50" s="235"/>
      <c r="AB50" s="233"/>
      <c r="AC50" s="235"/>
      <c r="AD50" s="233"/>
      <c r="AE50" s="235"/>
      <c r="AF50" s="233"/>
      <c r="AG50" s="235"/>
      <c r="AH50" s="233"/>
      <c r="AI50" s="235"/>
      <c r="AJ50" s="233"/>
      <c r="AK50" s="235"/>
      <c r="AL50" s="233"/>
      <c r="AM50" s="235"/>
      <c r="AN50" s="233"/>
      <c r="AO50" s="235"/>
      <c r="AP50" s="234"/>
      <c r="AQ50" s="234"/>
      <c r="AR50" s="233"/>
      <c r="AS50" s="235"/>
      <c r="AT50" s="234"/>
      <c r="AU50" s="234"/>
      <c r="AV50" s="233"/>
      <c r="AW50" s="235"/>
      <c r="AX50" s="234"/>
      <c r="AY50" s="234"/>
      <c r="AZ50" s="233"/>
      <c r="BA50" s="235"/>
      <c r="BB50" s="234"/>
      <c r="BC50" s="234"/>
      <c r="BD50" s="233"/>
      <c r="BE50" s="235"/>
      <c r="BF50" s="233"/>
      <c r="BG50" s="235"/>
      <c r="BH50" s="234"/>
      <c r="BI50" s="235"/>
      <c r="BJ50" s="687"/>
      <c r="BK50" s="1390"/>
    </row>
    <row r="51" spans="1:63" ht="6" customHeight="1">
      <c r="A51" s="1372"/>
      <c r="B51" s="671">
        <v>13</v>
      </c>
      <c r="C51" s="1384"/>
      <c r="D51" s="1384"/>
      <c r="E51" s="1384"/>
      <c r="F51" s="230"/>
      <c r="G51" s="231"/>
      <c r="H51" s="236"/>
      <c r="I51" s="242"/>
      <c r="J51" s="236"/>
      <c r="K51" s="242"/>
      <c r="L51" s="236"/>
      <c r="M51" s="242"/>
      <c r="N51" s="236"/>
      <c r="O51" s="242"/>
      <c r="P51" s="236"/>
      <c r="Q51" s="242"/>
      <c r="R51" s="236"/>
      <c r="S51" s="242"/>
      <c r="T51" s="236"/>
      <c r="U51" s="242"/>
      <c r="V51" s="236"/>
      <c r="W51" s="242"/>
      <c r="X51" s="236"/>
      <c r="Y51" s="242"/>
      <c r="Z51" s="236"/>
      <c r="AA51" s="242"/>
      <c r="AB51" s="236"/>
      <c r="AC51" s="242"/>
      <c r="AD51" s="236"/>
      <c r="AE51" s="242"/>
      <c r="AF51" s="236"/>
      <c r="AG51" s="242"/>
      <c r="AH51" s="236"/>
      <c r="AI51" s="242"/>
      <c r="AJ51" s="236"/>
      <c r="AK51" s="242"/>
      <c r="AL51" s="236"/>
      <c r="AM51" s="242"/>
      <c r="AN51" s="236"/>
      <c r="AO51" s="242"/>
      <c r="AP51" s="231"/>
      <c r="AQ51" s="231"/>
      <c r="AR51" s="230"/>
      <c r="AS51" s="232"/>
      <c r="AT51" s="231"/>
      <c r="AU51" s="231"/>
      <c r="AV51" s="230"/>
      <c r="AW51" s="232"/>
      <c r="AX51" s="231"/>
      <c r="AY51" s="231"/>
      <c r="AZ51" s="230"/>
      <c r="BA51" s="232"/>
      <c r="BB51" s="231"/>
      <c r="BC51" s="231"/>
      <c r="BD51" s="230"/>
      <c r="BE51" s="232"/>
      <c r="BF51" s="230"/>
      <c r="BG51" s="232"/>
      <c r="BH51" s="231"/>
      <c r="BI51" s="232"/>
      <c r="BJ51" s="1147" t="s">
        <v>57</v>
      </c>
      <c r="BK51" s="1390">
        <f>SUM(H51:BJ53)/4</f>
        <v>0</v>
      </c>
    </row>
    <row r="52" spans="1:63" ht="3" customHeight="1">
      <c r="A52" s="1372"/>
      <c r="B52" s="671"/>
      <c r="C52" s="1384"/>
      <c r="D52" s="1384"/>
      <c r="E52" s="1384"/>
      <c r="F52" s="1382"/>
      <c r="G52" s="1383"/>
      <c r="H52" s="1382"/>
      <c r="I52" s="1383"/>
      <c r="J52" s="1382"/>
      <c r="K52" s="1383"/>
      <c r="L52" s="1382"/>
      <c r="M52" s="1383"/>
      <c r="N52" s="1382"/>
      <c r="O52" s="1383"/>
      <c r="P52" s="1382"/>
      <c r="Q52" s="1383"/>
      <c r="R52" s="1382"/>
      <c r="S52" s="1383"/>
      <c r="T52" s="1382"/>
      <c r="U52" s="1383"/>
      <c r="V52" s="1382"/>
      <c r="W52" s="1383"/>
      <c r="X52" s="1382"/>
      <c r="Y52" s="1383"/>
      <c r="Z52" s="1382"/>
      <c r="AA52" s="1383"/>
      <c r="AB52" s="1382"/>
      <c r="AC52" s="1383"/>
      <c r="AD52" s="1382"/>
      <c r="AE52" s="1383"/>
      <c r="AF52" s="1382"/>
      <c r="AG52" s="1383"/>
      <c r="AH52" s="1382"/>
      <c r="AI52" s="1383"/>
      <c r="AJ52" s="1382"/>
      <c r="AK52" s="1383"/>
      <c r="AL52" s="1382"/>
      <c r="AM52" s="1383"/>
      <c r="AN52" s="1382"/>
      <c r="AO52" s="1383"/>
      <c r="AP52" s="1382"/>
      <c r="AQ52" s="1383"/>
      <c r="AR52" s="1382"/>
      <c r="AS52" s="1383"/>
      <c r="AT52" s="1382"/>
      <c r="AU52" s="1383"/>
      <c r="AV52" s="1382"/>
      <c r="AW52" s="1383"/>
      <c r="AX52" s="1382"/>
      <c r="AY52" s="1383"/>
      <c r="AZ52" s="1382"/>
      <c r="BA52" s="1383"/>
      <c r="BB52" s="1382"/>
      <c r="BC52" s="1383"/>
      <c r="BD52" s="1382"/>
      <c r="BE52" s="1383"/>
      <c r="BF52" s="1382"/>
      <c r="BG52" s="1383"/>
      <c r="BH52" s="1382"/>
      <c r="BI52" s="1383"/>
      <c r="BJ52" s="1148"/>
      <c r="BK52" s="1390"/>
    </row>
    <row r="53" spans="1:63" ht="6" customHeight="1">
      <c r="A53" s="1372"/>
      <c r="B53" s="671"/>
      <c r="C53" s="1384"/>
      <c r="D53" s="1384"/>
      <c r="E53" s="1384"/>
      <c r="F53" s="233"/>
      <c r="G53" s="234"/>
      <c r="H53" s="233"/>
      <c r="I53" s="235"/>
      <c r="J53" s="233"/>
      <c r="K53" s="235"/>
      <c r="L53" s="233"/>
      <c r="M53" s="235"/>
      <c r="N53" s="233"/>
      <c r="O53" s="235"/>
      <c r="P53" s="233"/>
      <c r="Q53" s="235"/>
      <c r="R53" s="233"/>
      <c r="S53" s="235"/>
      <c r="T53" s="233"/>
      <c r="U53" s="235"/>
      <c r="V53" s="233"/>
      <c r="W53" s="235"/>
      <c r="X53" s="233"/>
      <c r="Y53" s="235"/>
      <c r="Z53" s="233"/>
      <c r="AA53" s="235"/>
      <c r="AB53" s="233"/>
      <c r="AC53" s="235"/>
      <c r="AD53" s="233"/>
      <c r="AE53" s="235"/>
      <c r="AF53" s="233"/>
      <c r="AG53" s="235"/>
      <c r="AH53" s="233"/>
      <c r="AI53" s="235"/>
      <c r="AJ53" s="233"/>
      <c r="AK53" s="235"/>
      <c r="AL53" s="233"/>
      <c r="AM53" s="235"/>
      <c r="AN53" s="233"/>
      <c r="AO53" s="235"/>
      <c r="AP53" s="234"/>
      <c r="AQ53" s="234"/>
      <c r="AR53" s="233"/>
      <c r="AS53" s="235"/>
      <c r="AT53" s="234"/>
      <c r="AU53" s="234"/>
      <c r="AV53" s="233"/>
      <c r="AW53" s="235"/>
      <c r="AX53" s="234"/>
      <c r="AY53" s="234"/>
      <c r="AZ53" s="233"/>
      <c r="BA53" s="235"/>
      <c r="BB53" s="234"/>
      <c r="BC53" s="234"/>
      <c r="BD53" s="233"/>
      <c r="BE53" s="235"/>
      <c r="BF53" s="233"/>
      <c r="BG53" s="235"/>
      <c r="BH53" s="234"/>
      <c r="BI53" s="235"/>
      <c r="BJ53" s="687"/>
      <c r="BK53" s="1390"/>
    </row>
    <row r="54" spans="1:63" ht="6" customHeight="1">
      <c r="A54" s="1372"/>
      <c r="B54" s="671">
        <v>14</v>
      </c>
      <c r="C54" s="1384"/>
      <c r="D54" s="1384"/>
      <c r="E54" s="1384"/>
      <c r="F54" s="230"/>
      <c r="G54" s="231"/>
      <c r="H54" s="236"/>
      <c r="I54" s="242"/>
      <c r="J54" s="236"/>
      <c r="K54" s="242"/>
      <c r="L54" s="236"/>
      <c r="M54" s="242"/>
      <c r="N54" s="236"/>
      <c r="O54" s="242"/>
      <c r="P54" s="236"/>
      <c r="Q54" s="242"/>
      <c r="R54" s="236"/>
      <c r="S54" s="242"/>
      <c r="T54" s="236"/>
      <c r="U54" s="242"/>
      <c r="V54" s="236"/>
      <c r="W54" s="242"/>
      <c r="X54" s="236"/>
      <c r="Y54" s="242"/>
      <c r="Z54" s="236"/>
      <c r="AA54" s="242"/>
      <c r="AB54" s="236"/>
      <c r="AC54" s="242"/>
      <c r="AD54" s="236"/>
      <c r="AE54" s="242"/>
      <c r="AF54" s="236"/>
      <c r="AG54" s="242"/>
      <c r="AH54" s="236"/>
      <c r="AI54" s="242"/>
      <c r="AJ54" s="236"/>
      <c r="AK54" s="242"/>
      <c r="AL54" s="236"/>
      <c r="AM54" s="242"/>
      <c r="AN54" s="236"/>
      <c r="AO54" s="242"/>
      <c r="AP54" s="231"/>
      <c r="AQ54" s="231"/>
      <c r="AR54" s="230"/>
      <c r="AS54" s="232"/>
      <c r="AT54" s="231"/>
      <c r="AU54" s="231"/>
      <c r="AV54" s="230"/>
      <c r="AW54" s="232"/>
      <c r="AX54" s="231"/>
      <c r="AY54" s="231"/>
      <c r="AZ54" s="230"/>
      <c r="BA54" s="232"/>
      <c r="BB54" s="231"/>
      <c r="BC54" s="231"/>
      <c r="BD54" s="230"/>
      <c r="BE54" s="232"/>
      <c r="BF54" s="230"/>
      <c r="BG54" s="232"/>
      <c r="BH54" s="231"/>
      <c r="BI54" s="232"/>
      <c r="BJ54" s="1147" t="s">
        <v>57</v>
      </c>
      <c r="BK54" s="1391">
        <f>SUM(H54:BJ56)/4</f>
        <v>0</v>
      </c>
    </row>
    <row r="55" spans="1:63" ht="3" customHeight="1">
      <c r="A55" s="1372"/>
      <c r="B55" s="671"/>
      <c r="C55" s="1384"/>
      <c r="D55" s="1384"/>
      <c r="E55" s="1384"/>
      <c r="F55" s="1382"/>
      <c r="G55" s="1383"/>
      <c r="H55" s="1382"/>
      <c r="I55" s="1383"/>
      <c r="J55" s="1382"/>
      <c r="K55" s="1383"/>
      <c r="L55" s="1382"/>
      <c r="M55" s="1383"/>
      <c r="N55" s="1382"/>
      <c r="O55" s="1383"/>
      <c r="P55" s="1382"/>
      <c r="Q55" s="1383"/>
      <c r="R55" s="1382"/>
      <c r="S55" s="1383"/>
      <c r="T55" s="1382"/>
      <c r="U55" s="1383"/>
      <c r="V55" s="1382"/>
      <c r="W55" s="1383"/>
      <c r="X55" s="1382"/>
      <c r="Y55" s="1383"/>
      <c r="Z55" s="1382"/>
      <c r="AA55" s="1383"/>
      <c r="AB55" s="1382"/>
      <c r="AC55" s="1383"/>
      <c r="AD55" s="1382"/>
      <c r="AE55" s="1383"/>
      <c r="AF55" s="1382"/>
      <c r="AG55" s="1383"/>
      <c r="AH55" s="1382"/>
      <c r="AI55" s="1383"/>
      <c r="AJ55" s="1382"/>
      <c r="AK55" s="1383"/>
      <c r="AL55" s="1382"/>
      <c r="AM55" s="1383"/>
      <c r="AN55" s="1382"/>
      <c r="AO55" s="1383"/>
      <c r="AP55" s="1382"/>
      <c r="AQ55" s="1383"/>
      <c r="AR55" s="1382"/>
      <c r="AS55" s="1383"/>
      <c r="AT55" s="1382"/>
      <c r="AU55" s="1383"/>
      <c r="AV55" s="1382"/>
      <c r="AW55" s="1383"/>
      <c r="AX55" s="1382"/>
      <c r="AY55" s="1383"/>
      <c r="AZ55" s="1382"/>
      <c r="BA55" s="1383"/>
      <c r="BB55" s="1382"/>
      <c r="BC55" s="1383"/>
      <c r="BD55" s="1382"/>
      <c r="BE55" s="1383"/>
      <c r="BF55" s="1382"/>
      <c r="BG55" s="1383"/>
      <c r="BH55" s="1382"/>
      <c r="BI55" s="1383"/>
      <c r="BJ55" s="1148"/>
      <c r="BK55" s="1391"/>
    </row>
    <row r="56" spans="1:63" ht="6" customHeight="1">
      <c r="A56" s="1372"/>
      <c r="B56" s="671"/>
      <c r="C56" s="1384"/>
      <c r="D56" s="1384"/>
      <c r="E56" s="1384"/>
      <c r="F56" s="233"/>
      <c r="G56" s="234"/>
      <c r="H56" s="233"/>
      <c r="I56" s="235"/>
      <c r="J56" s="233"/>
      <c r="K56" s="235"/>
      <c r="L56" s="233"/>
      <c r="M56" s="235"/>
      <c r="N56" s="233"/>
      <c r="O56" s="235"/>
      <c r="P56" s="233"/>
      <c r="Q56" s="235"/>
      <c r="R56" s="233"/>
      <c r="S56" s="235"/>
      <c r="T56" s="233"/>
      <c r="U56" s="235"/>
      <c r="V56" s="233"/>
      <c r="W56" s="235"/>
      <c r="X56" s="233"/>
      <c r="Y56" s="235"/>
      <c r="Z56" s="233"/>
      <c r="AA56" s="235"/>
      <c r="AB56" s="233"/>
      <c r="AC56" s="235"/>
      <c r="AD56" s="233"/>
      <c r="AE56" s="235"/>
      <c r="AF56" s="233"/>
      <c r="AG56" s="235"/>
      <c r="AH56" s="233"/>
      <c r="AI56" s="235"/>
      <c r="AJ56" s="233"/>
      <c r="AK56" s="235"/>
      <c r="AL56" s="233"/>
      <c r="AM56" s="235"/>
      <c r="AN56" s="233"/>
      <c r="AO56" s="235"/>
      <c r="AP56" s="234"/>
      <c r="AQ56" s="234"/>
      <c r="AR56" s="233"/>
      <c r="AS56" s="235"/>
      <c r="AT56" s="234"/>
      <c r="AU56" s="234"/>
      <c r="AV56" s="233"/>
      <c r="AW56" s="235"/>
      <c r="AX56" s="234"/>
      <c r="AY56" s="234"/>
      <c r="AZ56" s="233"/>
      <c r="BA56" s="235"/>
      <c r="BB56" s="234"/>
      <c r="BC56" s="234"/>
      <c r="BD56" s="233"/>
      <c r="BE56" s="235"/>
      <c r="BF56" s="233"/>
      <c r="BG56" s="235"/>
      <c r="BH56" s="234"/>
      <c r="BI56" s="235"/>
      <c r="BJ56" s="687"/>
      <c r="BK56" s="1391"/>
    </row>
    <row r="57" spans="1:63" ht="6" customHeight="1">
      <c r="A57" s="1372"/>
      <c r="B57" s="671">
        <v>15</v>
      </c>
      <c r="C57" s="1384"/>
      <c r="D57" s="1384"/>
      <c r="E57" s="1384"/>
      <c r="F57" s="230"/>
      <c r="G57" s="231"/>
      <c r="H57" s="236"/>
      <c r="I57" s="242"/>
      <c r="J57" s="236"/>
      <c r="K57" s="242"/>
      <c r="L57" s="236"/>
      <c r="M57" s="242"/>
      <c r="N57" s="236"/>
      <c r="O57" s="242"/>
      <c r="P57" s="236"/>
      <c r="Q57" s="242"/>
      <c r="R57" s="236"/>
      <c r="S57" s="242"/>
      <c r="T57" s="236"/>
      <c r="U57" s="242"/>
      <c r="V57" s="236"/>
      <c r="W57" s="242"/>
      <c r="X57" s="236"/>
      <c r="Y57" s="242"/>
      <c r="Z57" s="236"/>
      <c r="AA57" s="242"/>
      <c r="AB57" s="236"/>
      <c r="AC57" s="242"/>
      <c r="AD57" s="236"/>
      <c r="AE57" s="242"/>
      <c r="AF57" s="236"/>
      <c r="AG57" s="242"/>
      <c r="AH57" s="236"/>
      <c r="AI57" s="242"/>
      <c r="AJ57" s="236"/>
      <c r="AK57" s="242"/>
      <c r="AL57" s="236"/>
      <c r="AM57" s="242"/>
      <c r="AN57" s="236"/>
      <c r="AO57" s="242"/>
      <c r="AP57" s="231"/>
      <c r="AQ57" s="231"/>
      <c r="AR57" s="230"/>
      <c r="AS57" s="232"/>
      <c r="AT57" s="231"/>
      <c r="AU57" s="231"/>
      <c r="AV57" s="230"/>
      <c r="AW57" s="232"/>
      <c r="AX57" s="231"/>
      <c r="AY57" s="231"/>
      <c r="AZ57" s="230"/>
      <c r="BA57" s="232"/>
      <c r="BB57" s="231"/>
      <c r="BC57" s="231"/>
      <c r="BD57" s="230"/>
      <c r="BE57" s="232"/>
      <c r="BF57" s="230"/>
      <c r="BG57" s="232"/>
      <c r="BH57" s="231"/>
      <c r="BI57" s="232"/>
      <c r="BJ57" s="1147" t="s">
        <v>57</v>
      </c>
      <c r="BK57" s="1391">
        <f>SUM(H57:BJ59)/4</f>
        <v>0</v>
      </c>
    </row>
    <row r="58" spans="1:63" ht="3" customHeight="1">
      <c r="A58" s="1372"/>
      <c r="B58" s="671"/>
      <c r="C58" s="1384"/>
      <c r="D58" s="1384"/>
      <c r="E58" s="1384"/>
      <c r="F58" s="1382"/>
      <c r="G58" s="1383"/>
      <c r="H58" s="1382"/>
      <c r="I58" s="1383"/>
      <c r="J58" s="1382"/>
      <c r="K58" s="1383"/>
      <c r="L58" s="1382"/>
      <c r="M58" s="1383"/>
      <c r="N58" s="1382"/>
      <c r="O58" s="1383"/>
      <c r="P58" s="1382"/>
      <c r="Q58" s="1383"/>
      <c r="R58" s="1382"/>
      <c r="S58" s="1383"/>
      <c r="T58" s="1382"/>
      <c r="U58" s="1383"/>
      <c r="V58" s="1382"/>
      <c r="W58" s="1383"/>
      <c r="X58" s="1382"/>
      <c r="Y58" s="1383"/>
      <c r="Z58" s="1382"/>
      <c r="AA58" s="1383"/>
      <c r="AB58" s="1382"/>
      <c r="AC58" s="1383"/>
      <c r="AD58" s="1382"/>
      <c r="AE58" s="1383"/>
      <c r="AF58" s="1382"/>
      <c r="AG58" s="1383"/>
      <c r="AH58" s="1382"/>
      <c r="AI58" s="1383"/>
      <c r="AJ58" s="1382"/>
      <c r="AK58" s="1383"/>
      <c r="AL58" s="1382"/>
      <c r="AM58" s="1383"/>
      <c r="AN58" s="1382"/>
      <c r="AO58" s="1383"/>
      <c r="AP58" s="1382"/>
      <c r="AQ58" s="1383"/>
      <c r="AR58" s="1382"/>
      <c r="AS58" s="1383"/>
      <c r="AT58" s="1382"/>
      <c r="AU58" s="1383"/>
      <c r="AV58" s="1382"/>
      <c r="AW58" s="1383"/>
      <c r="AX58" s="1382"/>
      <c r="AY58" s="1383"/>
      <c r="AZ58" s="1382"/>
      <c r="BA58" s="1383"/>
      <c r="BB58" s="1382"/>
      <c r="BC58" s="1383"/>
      <c r="BD58" s="1382"/>
      <c r="BE58" s="1383"/>
      <c r="BF58" s="1382"/>
      <c r="BG58" s="1383"/>
      <c r="BH58" s="1382"/>
      <c r="BI58" s="1383"/>
      <c r="BJ58" s="1148"/>
      <c r="BK58" s="1391"/>
    </row>
    <row r="59" spans="1:63" ht="6" customHeight="1">
      <c r="A59" s="1372"/>
      <c r="B59" s="671"/>
      <c r="C59" s="1384"/>
      <c r="D59" s="1384"/>
      <c r="E59" s="1384"/>
      <c r="F59" s="233"/>
      <c r="G59" s="234"/>
      <c r="H59" s="233"/>
      <c r="I59" s="235"/>
      <c r="J59" s="233"/>
      <c r="K59" s="235"/>
      <c r="L59" s="233"/>
      <c r="M59" s="235"/>
      <c r="N59" s="233"/>
      <c r="O59" s="235"/>
      <c r="P59" s="233"/>
      <c r="Q59" s="235"/>
      <c r="R59" s="233"/>
      <c r="S59" s="235"/>
      <c r="T59" s="233"/>
      <c r="U59" s="235"/>
      <c r="V59" s="233"/>
      <c r="W59" s="235"/>
      <c r="X59" s="233"/>
      <c r="Y59" s="235"/>
      <c r="Z59" s="233"/>
      <c r="AA59" s="235"/>
      <c r="AB59" s="233"/>
      <c r="AC59" s="235"/>
      <c r="AD59" s="233"/>
      <c r="AE59" s="235"/>
      <c r="AF59" s="233"/>
      <c r="AG59" s="235"/>
      <c r="AH59" s="233"/>
      <c r="AI59" s="235"/>
      <c r="AJ59" s="233"/>
      <c r="AK59" s="235"/>
      <c r="AL59" s="233"/>
      <c r="AM59" s="235"/>
      <c r="AN59" s="233"/>
      <c r="AO59" s="235"/>
      <c r="AP59" s="234"/>
      <c r="AQ59" s="234"/>
      <c r="AR59" s="233"/>
      <c r="AS59" s="235"/>
      <c r="AT59" s="234"/>
      <c r="AU59" s="234"/>
      <c r="AV59" s="233"/>
      <c r="AW59" s="235"/>
      <c r="AX59" s="234"/>
      <c r="AY59" s="234"/>
      <c r="AZ59" s="233"/>
      <c r="BA59" s="235"/>
      <c r="BB59" s="234"/>
      <c r="BC59" s="234"/>
      <c r="BD59" s="233"/>
      <c r="BE59" s="235"/>
      <c r="BF59" s="233"/>
      <c r="BG59" s="235"/>
      <c r="BH59" s="234"/>
      <c r="BI59" s="235"/>
      <c r="BJ59" s="687"/>
      <c r="BK59" s="1391"/>
    </row>
    <row r="60" spans="1:63" ht="6" customHeight="1">
      <c r="A60" s="1372"/>
      <c r="B60" s="671">
        <v>16</v>
      </c>
      <c r="C60" s="1384"/>
      <c r="D60" s="1384"/>
      <c r="E60" s="1384"/>
      <c r="F60" s="230"/>
      <c r="G60" s="231"/>
      <c r="H60" s="236"/>
      <c r="I60" s="242"/>
      <c r="J60" s="236"/>
      <c r="K60" s="242"/>
      <c r="L60" s="236"/>
      <c r="M60" s="242"/>
      <c r="N60" s="236"/>
      <c r="O60" s="242"/>
      <c r="P60" s="236"/>
      <c r="Q60" s="242"/>
      <c r="R60" s="236"/>
      <c r="S60" s="242"/>
      <c r="T60" s="236"/>
      <c r="U60" s="242"/>
      <c r="V60" s="236"/>
      <c r="W60" s="242"/>
      <c r="X60" s="236"/>
      <c r="Y60" s="242"/>
      <c r="Z60" s="236"/>
      <c r="AA60" s="242"/>
      <c r="AB60" s="236"/>
      <c r="AC60" s="242"/>
      <c r="AD60" s="236"/>
      <c r="AE60" s="242"/>
      <c r="AF60" s="236"/>
      <c r="AG60" s="242"/>
      <c r="AH60" s="236"/>
      <c r="AI60" s="242"/>
      <c r="AJ60" s="236"/>
      <c r="AK60" s="242"/>
      <c r="AL60" s="236"/>
      <c r="AM60" s="242"/>
      <c r="AN60" s="236"/>
      <c r="AO60" s="242"/>
      <c r="AP60" s="231"/>
      <c r="AQ60" s="231"/>
      <c r="AR60" s="230"/>
      <c r="AS60" s="232"/>
      <c r="AT60" s="231"/>
      <c r="AU60" s="231"/>
      <c r="AV60" s="230"/>
      <c r="AW60" s="232"/>
      <c r="AX60" s="231"/>
      <c r="AY60" s="231"/>
      <c r="AZ60" s="230"/>
      <c r="BA60" s="232"/>
      <c r="BB60" s="231"/>
      <c r="BC60" s="231"/>
      <c r="BD60" s="230"/>
      <c r="BE60" s="232"/>
      <c r="BF60" s="230"/>
      <c r="BG60" s="232"/>
      <c r="BH60" s="231"/>
      <c r="BI60" s="232"/>
      <c r="BJ60" s="1147" t="s">
        <v>57</v>
      </c>
      <c r="BK60" s="1391">
        <f>SUM(H60:BJ62)/4</f>
        <v>0</v>
      </c>
    </row>
    <row r="61" spans="1:63" ht="3" customHeight="1">
      <c r="A61" s="1372"/>
      <c r="B61" s="671"/>
      <c r="C61" s="1384"/>
      <c r="D61" s="1384"/>
      <c r="E61" s="1384"/>
      <c r="F61" s="1382"/>
      <c r="G61" s="1383"/>
      <c r="H61" s="1382"/>
      <c r="I61" s="1383"/>
      <c r="J61" s="1382"/>
      <c r="K61" s="1383"/>
      <c r="L61" s="1382"/>
      <c r="M61" s="1383"/>
      <c r="N61" s="1382"/>
      <c r="O61" s="1383"/>
      <c r="P61" s="1382"/>
      <c r="Q61" s="1383"/>
      <c r="R61" s="1382"/>
      <c r="S61" s="1383"/>
      <c r="T61" s="1382"/>
      <c r="U61" s="1383"/>
      <c r="V61" s="1382"/>
      <c r="W61" s="1383"/>
      <c r="X61" s="1382"/>
      <c r="Y61" s="1383"/>
      <c r="Z61" s="1382"/>
      <c r="AA61" s="1383"/>
      <c r="AB61" s="1382"/>
      <c r="AC61" s="1383"/>
      <c r="AD61" s="1382"/>
      <c r="AE61" s="1383"/>
      <c r="AF61" s="1382"/>
      <c r="AG61" s="1383"/>
      <c r="AH61" s="1382"/>
      <c r="AI61" s="1383"/>
      <c r="AJ61" s="1382"/>
      <c r="AK61" s="1383"/>
      <c r="AL61" s="1382"/>
      <c r="AM61" s="1383"/>
      <c r="AN61" s="1382"/>
      <c r="AO61" s="1383"/>
      <c r="AP61" s="1382"/>
      <c r="AQ61" s="1383"/>
      <c r="AR61" s="1382"/>
      <c r="AS61" s="1383"/>
      <c r="AT61" s="1382"/>
      <c r="AU61" s="1383"/>
      <c r="AV61" s="1382"/>
      <c r="AW61" s="1383"/>
      <c r="AX61" s="1382"/>
      <c r="AY61" s="1383"/>
      <c r="AZ61" s="1382"/>
      <c r="BA61" s="1383"/>
      <c r="BB61" s="1382"/>
      <c r="BC61" s="1383"/>
      <c r="BD61" s="1382"/>
      <c r="BE61" s="1383"/>
      <c r="BF61" s="1382"/>
      <c r="BG61" s="1383"/>
      <c r="BH61" s="1382"/>
      <c r="BI61" s="1383"/>
      <c r="BJ61" s="1148"/>
      <c r="BK61" s="1391"/>
    </row>
    <row r="62" spans="1:63" ht="6" customHeight="1">
      <c r="A62" s="1372"/>
      <c r="B62" s="671"/>
      <c r="C62" s="1384"/>
      <c r="D62" s="1384"/>
      <c r="E62" s="1384"/>
      <c r="F62" s="233"/>
      <c r="G62" s="234"/>
      <c r="H62" s="233"/>
      <c r="I62" s="235"/>
      <c r="J62" s="233"/>
      <c r="K62" s="235"/>
      <c r="L62" s="233"/>
      <c r="M62" s="235"/>
      <c r="N62" s="233"/>
      <c r="O62" s="235"/>
      <c r="P62" s="233"/>
      <c r="Q62" s="235"/>
      <c r="R62" s="233"/>
      <c r="S62" s="235"/>
      <c r="T62" s="233"/>
      <c r="U62" s="235"/>
      <c r="V62" s="233"/>
      <c r="W62" s="235"/>
      <c r="X62" s="233"/>
      <c r="Y62" s="235"/>
      <c r="Z62" s="233"/>
      <c r="AA62" s="235"/>
      <c r="AB62" s="233"/>
      <c r="AC62" s="235"/>
      <c r="AD62" s="233"/>
      <c r="AE62" s="235"/>
      <c r="AF62" s="233"/>
      <c r="AG62" s="235"/>
      <c r="AH62" s="233"/>
      <c r="AI62" s="235"/>
      <c r="AJ62" s="233"/>
      <c r="AK62" s="235"/>
      <c r="AL62" s="233"/>
      <c r="AM62" s="235"/>
      <c r="AN62" s="233"/>
      <c r="AO62" s="235"/>
      <c r="AP62" s="234"/>
      <c r="AQ62" s="234"/>
      <c r="AR62" s="233"/>
      <c r="AS62" s="235"/>
      <c r="AT62" s="234"/>
      <c r="AU62" s="234"/>
      <c r="AV62" s="233"/>
      <c r="AW62" s="235"/>
      <c r="AX62" s="234"/>
      <c r="AY62" s="234"/>
      <c r="AZ62" s="233"/>
      <c r="BA62" s="235"/>
      <c r="BB62" s="234"/>
      <c r="BC62" s="234"/>
      <c r="BD62" s="233"/>
      <c r="BE62" s="235"/>
      <c r="BF62" s="233"/>
      <c r="BG62" s="235"/>
      <c r="BH62" s="234"/>
      <c r="BI62" s="235"/>
      <c r="BJ62" s="687"/>
      <c r="BK62" s="1391"/>
    </row>
    <row r="63" spans="1:63" ht="6" customHeight="1">
      <c r="A63" s="1372"/>
      <c r="B63" s="671">
        <v>17</v>
      </c>
      <c r="C63" s="1384"/>
      <c r="D63" s="1384"/>
      <c r="E63" s="1384"/>
      <c r="F63" s="230"/>
      <c r="G63" s="231"/>
      <c r="H63" s="236"/>
      <c r="I63" s="242"/>
      <c r="J63" s="236"/>
      <c r="K63" s="242"/>
      <c r="L63" s="236"/>
      <c r="M63" s="242"/>
      <c r="N63" s="236"/>
      <c r="O63" s="242"/>
      <c r="P63" s="236"/>
      <c r="Q63" s="242"/>
      <c r="R63" s="236"/>
      <c r="S63" s="242"/>
      <c r="T63" s="236"/>
      <c r="U63" s="242"/>
      <c r="V63" s="236"/>
      <c r="W63" s="242"/>
      <c r="X63" s="236"/>
      <c r="Y63" s="242"/>
      <c r="Z63" s="236"/>
      <c r="AA63" s="242"/>
      <c r="AB63" s="236"/>
      <c r="AC63" s="242"/>
      <c r="AD63" s="236"/>
      <c r="AE63" s="242"/>
      <c r="AF63" s="236"/>
      <c r="AG63" s="242"/>
      <c r="AH63" s="236"/>
      <c r="AI63" s="242"/>
      <c r="AJ63" s="236"/>
      <c r="AK63" s="242"/>
      <c r="AL63" s="236"/>
      <c r="AM63" s="242"/>
      <c r="AN63" s="236"/>
      <c r="AO63" s="242"/>
      <c r="AP63" s="231"/>
      <c r="AQ63" s="231"/>
      <c r="AR63" s="230"/>
      <c r="AS63" s="232"/>
      <c r="AT63" s="231"/>
      <c r="AU63" s="231"/>
      <c r="AV63" s="230"/>
      <c r="AW63" s="232"/>
      <c r="AX63" s="231"/>
      <c r="AY63" s="231"/>
      <c r="AZ63" s="230"/>
      <c r="BA63" s="232"/>
      <c r="BB63" s="231"/>
      <c r="BC63" s="231"/>
      <c r="BD63" s="230"/>
      <c r="BE63" s="232"/>
      <c r="BF63" s="230"/>
      <c r="BG63" s="232"/>
      <c r="BH63" s="231"/>
      <c r="BI63" s="232"/>
      <c r="BJ63" s="1147" t="s">
        <v>57</v>
      </c>
      <c r="BK63" s="1391">
        <f>SUM(H63:BJ65)/4</f>
        <v>0</v>
      </c>
    </row>
    <row r="64" spans="1:63" ht="3" customHeight="1">
      <c r="A64" s="1372"/>
      <c r="B64" s="671"/>
      <c r="C64" s="1384"/>
      <c r="D64" s="1384"/>
      <c r="E64" s="1384"/>
      <c r="F64" s="1382"/>
      <c r="G64" s="1383"/>
      <c r="H64" s="1382"/>
      <c r="I64" s="1383"/>
      <c r="J64" s="1382"/>
      <c r="K64" s="1383"/>
      <c r="L64" s="1382"/>
      <c r="M64" s="1383"/>
      <c r="N64" s="1382"/>
      <c r="O64" s="1383"/>
      <c r="P64" s="1382"/>
      <c r="Q64" s="1383"/>
      <c r="R64" s="1382"/>
      <c r="S64" s="1383"/>
      <c r="T64" s="1382"/>
      <c r="U64" s="1383"/>
      <c r="V64" s="1382"/>
      <c r="W64" s="1383"/>
      <c r="X64" s="1382"/>
      <c r="Y64" s="1383"/>
      <c r="Z64" s="1382"/>
      <c r="AA64" s="1383"/>
      <c r="AB64" s="1382"/>
      <c r="AC64" s="1383"/>
      <c r="AD64" s="1382"/>
      <c r="AE64" s="1383"/>
      <c r="AF64" s="1382"/>
      <c r="AG64" s="1383"/>
      <c r="AH64" s="1382"/>
      <c r="AI64" s="1383"/>
      <c r="AJ64" s="1382"/>
      <c r="AK64" s="1383"/>
      <c r="AL64" s="1382"/>
      <c r="AM64" s="1383"/>
      <c r="AN64" s="1382"/>
      <c r="AO64" s="1383"/>
      <c r="AP64" s="1382"/>
      <c r="AQ64" s="1383"/>
      <c r="AR64" s="1382"/>
      <c r="AS64" s="1383"/>
      <c r="AT64" s="1382"/>
      <c r="AU64" s="1383"/>
      <c r="AV64" s="1382"/>
      <c r="AW64" s="1383"/>
      <c r="AX64" s="1382"/>
      <c r="AY64" s="1383"/>
      <c r="AZ64" s="1382"/>
      <c r="BA64" s="1383"/>
      <c r="BB64" s="1382"/>
      <c r="BC64" s="1383"/>
      <c r="BD64" s="1382"/>
      <c r="BE64" s="1383"/>
      <c r="BF64" s="1382"/>
      <c r="BG64" s="1383"/>
      <c r="BH64" s="1382"/>
      <c r="BI64" s="1383"/>
      <c r="BJ64" s="1148"/>
      <c r="BK64" s="1391"/>
    </row>
    <row r="65" spans="1:63" ht="6" customHeight="1">
      <c r="A65" s="1372"/>
      <c r="B65" s="671"/>
      <c r="C65" s="1384"/>
      <c r="D65" s="1384"/>
      <c r="E65" s="1384"/>
      <c r="F65" s="233"/>
      <c r="G65" s="234"/>
      <c r="H65" s="233"/>
      <c r="I65" s="235"/>
      <c r="J65" s="233"/>
      <c r="K65" s="235"/>
      <c r="L65" s="233"/>
      <c r="M65" s="235"/>
      <c r="N65" s="233"/>
      <c r="O65" s="235"/>
      <c r="P65" s="233"/>
      <c r="Q65" s="235"/>
      <c r="R65" s="233"/>
      <c r="S65" s="235"/>
      <c r="T65" s="233"/>
      <c r="U65" s="235"/>
      <c r="V65" s="233"/>
      <c r="W65" s="235"/>
      <c r="X65" s="233"/>
      <c r="Y65" s="235"/>
      <c r="Z65" s="233"/>
      <c r="AA65" s="235"/>
      <c r="AB65" s="233"/>
      <c r="AC65" s="235"/>
      <c r="AD65" s="233"/>
      <c r="AE65" s="235"/>
      <c r="AF65" s="233"/>
      <c r="AG65" s="235"/>
      <c r="AH65" s="233"/>
      <c r="AI65" s="235"/>
      <c r="AJ65" s="233"/>
      <c r="AK65" s="235"/>
      <c r="AL65" s="233"/>
      <c r="AM65" s="235"/>
      <c r="AN65" s="233"/>
      <c r="AO65" s="235"/>
      <c r="AP65" s="234"/>
      <c r="AQ65" s="234"/>
      <c r="AR65" s="233"/>
      <c r="AS65" s="235"/>
      <c r="AT65" s="234"/>
      <c r="AU65" s="234"/>
      <c r="AV65" s="233"/>
      <c r="AW65" s="235"/>
      <c r="AX65" s="234"/>
      <c r="AY65" s="234"/>
      <c r="AZ65" s="233"/>
      <c r="BA65" s="235"/>
      <c r="BB65" s="234"/>
      <c r="BC65" s="234"/>
      <c r="BD65" s="233"/>
      <c r="BE65" s="235"/>
      <c r="BF65" s="233"/>
      <c r="BG65" s="235"/>
      <c r="BH65" s="234"/>
      <c r="BI65" s="235"/>
      <c r="BJ65" s="687"/>
      <c r="BK65" s="1391"/>
    </row>
    <row r="66" spans="1:63" ht="6" customHeight="1">
      <c r="A66" s="1372"/>
      <c r="B66" s="671">
        <v>18</v>
      </c>
      <c r="C66" s="1393"/>
      <c r="D66" s="1393"/>
      <c r="E66" s="1407"/>
      <c r="F66" s="230"/>
      <c r="G66" s="231"/>
      <c r="H66" s="236"/>
      <c r="I66" s="242"/>
      <c r="J66" s="236"/>
      <c r="K66" s="242"/>
      <c r="L66" s="236"/>
      <c r="M66" s="242"/>
      <c r="N66" s="236"/>
      <c r="O66" s="242"/>
      <c r="P66" s="236"/>
      <c r="Q66" s="242"/>
      <c r="R66" s="236"/>
      <c r="S66" s="242"/>
      <c r="T66" s="236"/>
      <c r="U66" s="242"/>
      <c r="V66" s="236"/>
      <c r="W66" s="242"/>
      <c r="X66" s="236"/>
      <c r="Y66" s="242"/>
      <c r="Z66" s="236"/>
      <c r="AA66" s="242"/>
      <c r="AB66" s="236"/>
      <c r="AC66" s="242"/>
      <c r="AD66" s="236"/>
      <c r="AE66" s="242"/>
      <c r="AF66" s="236"/>
      <c r="AG66" s="242"/>
      <c r="AH66" s="236"/>
      <c r="AI66" s="242"/>
      <c r="AJ66" s="236"/>
      <c r="AK66" s="242"/>
      <c r="AL66" s="236"/>
      <c r="AM66" s="242"/>
      <c r="AN66" s="236"/>
      <c r="AO66" s="242"/>
      <c r="AP66" s="231"/>
      <c r="AQ66" s="231"/>
      <c r="AR66" s="230"/>
      <c r="AS66" s="232"/>
      <c r="AT66" s="231"/>
      <c r="AU66" s="231"/>
      <c r="AV66" s="230"/>
      <c r="AW66" s="232"/>
      <c r="AX66" s="231"/>
      <c r="AY66" s="231"/>
      <c r="AZ66" s="230"/>
      <c r="BA66" s="232"/>
      <c r="BB66" s="231"/>
      <c r="BC66" s="231"/>
      <c r="BD66" s="230"/>
      <c r="BE66" s="232"/>
      <c r="BF66" s="230"/>
      <c r="BG66" s="232"/>
      <c r="BH66" s="231"/>
      <c r="BI66" s="232"/>
      <c r="BJ66" s="1147" t="s">
        <v>57</v>
      </c>
      <c r="BK66" s="1391">
        <f>SUM(H66:BJ68)/4</f>
        <v>0</v>
      </c>
    </row>
    <row r="67" spans="1:63" ht="3" customHeight="1">
      <c r="A67" s="1372"/>
      <c r="B67" s="671"/>
      <c r="C67" s="1393"/>
      <c r="D67" s="1393"/>
      <c r="E67" s="1407"/>
      <c r="F67" s="1382"/>
      <c r="G67" s="1383"/>
      <c r="H67" s="1382"/>
      <c r="I67" s="1383"/>
      <c r="J67" s="1382"/>
      <c r="K67" s="1383"/>
      <c r="L67" s="1382"/>
      <c r="M67" s="1383"/>
      <c r="N67" s="1382"/>
      <c r="O67" s="1383"/>
      <c r="P67" s="1382"/>
      <c r="Q67" s="1383"/>
      <c r="R67" s="1382"/>
      <c r="S67" s="1383"/>
      <c r="T67" s="1382"/>
      <c r="U67" s="1383"/>
      <c r="V67" s="1382"/>
      <c r="W67" s="1383"/>
      <c r="X67" s="1382"/>
      <c r="Y67" s="1383"/>
      <c r="Z67" s="1382"/>
      <c r="AA67" s="1383"/>
      <c r="AB67" s="1382"/>
      <c r="AC67" s="1383"/>
      <c r="AD67" s="1382"/>
      <c r="AE67" s="1383"/>
      <c r="AF67" s="1382"/>
      <c r="AG67" s="1383"/>
      <c r="AH67" s="1382"/>
      <c r="AI67" s="1383"/>
      <c r="AJ67" s="1382"/>
      <c r="AK67" s="1383"/>
      <c r="AL67" s="1382"/>
      <c r="AM67" s="1383"/>
      <c r="AN67" s="1382"/>
      <c r="AO67" s="1383"/>
      <c r="AP67" s="1382"/>
      <c r="AQ67" s="1383"/>
      <c r="AR67" s="1382"/>
      <c r="AS67" s="1383"/>
      <c r="AT67" s="1382"/>
      <c r="AU67" s="1383"/>
      <c r="AV67" s="1382"/>
      <c r="AW67" s="1383"/>
      <c r="AX67" s="1382"/>
      <c r="AY67" s="1383"/>
      <c r="AZ67" s="1382"/>
      <c r="BA67" s="1383"/>
      <c r="BB67" s="1382"/>
      <c r="BC67" s="1383"/>
      <c r="BD67" s="1382"/>
      <c r="BE67" s="1383"/>
      <c r="BF67" s="1382"/>
      <c r="BG67" s="1383"/>
      <c r="BH67" s="1382"/>
      <c r="BI67" s="1383"/>
      <c r="BJ67" s="1148"/>
      <c r="BK67" s="1391"/>
    </row>
    <row r="68" spans="1:63" ht="6" customHeight="1">
      <c r="A68" s="1372"/>
      <c r="B68" s="671"/>
      <c r="C68" s="1393"/>
      <c r="D68" s="1393"/>
      <c r="E68" s="1407"/>
      <c r="F68" s="233"/>
      <c r="G68" s="234"/>
      <c r="H68" s="233"/>
      <c r="I68" s="235"/>
      <c r="J68" s="233"/>
      <c r="K68" s="235"/>
      <c r="L68" s="233"/>
      <c r="M68" s="235"/>
      <c r="N68" s="233"/>
      <c r="O68" s="235"/>
      <c r="P68" s="233"/>
      <c r="Q68" s="235"/>
      <c r="R68" s="233"/>
      <c r="S68" s="235"/>
      <c r="T68" s="233"/>
      <c r="U68" s="235"/>
      <c r="V68" s="233"/>
      <c r="W68" s="235"/>
      <c r="X68" s="233"/>
      <c r="Y68" s="235"/>
      <c r="Z68" s="233"/>
      <c r="AA68" s="235"/>
      <c r="AB68" s="233"/>
      <c r="AC68" s="235"/>
      <c r="AD68" s="233"/>
      <c r="AE68" s="235"/>
      <c r="AF68" s="233"/>
      <c r="AG68" s="235"/>
      <c r="AH68" s="233"/>
      <c r="AI68" s="235"/>
      <c r="AJ68" s="233"/>
      <c r="AK68" s="235"/>
      <c r="AL68" s="233"/>
      <c r="AM68" s="235"/>
      <c r="AN68" s="233"/>
      <c r="AO68" s="235"/>
      <c r="AP68" s="234"/>
      <c r="AQ68" s="234"/>
      <c r="AR68" s="233"/>
      <c r="AS68" s="235"/>
      <c r="AT68" s="234"/>
      <c r="AU68" s="234"/>
      <c r="AV68" s="233"/>
      <c r="AW68" s="235"/>
      <c r="AX68" s="234"/>
      <c r="AY68" s="234"/>
      <c r="AZ68" s="233"/>
      <c r="BA68" s="235"/>
      <c r="BB68" s="234"/>
      <c r="BC68" s="234"/>
      <c r="BD68" s="233"/>
      <c r="BE68" s="235"/>
      <c r="BF68" s="233"/>
      <c r="BG68" s="235"/>
      <c r="BH68" s="234"/>
      <c r="BI68" s="235"/>
      <c r="BJ68" s="687"/>
      <c r="BK68" s="1391"/>
    </row>
    <row r="69" spans="1:63" ht="6" customHeight="1">
      <c r="A69" s="1372"/>
      <c r="B69" s="671">
        <v>19</v>
      </c>
      <c r="C69" s="1393"/>
      <c r="D69" s="1393"/>
      <c r="E69" s="1384"/>
      <c r="F69" s="230"/>
      <c r="G69" s="231"/>
      <c r="H69" s="236"/>
      <c r="I69" s="242"/>
      <c r="J69" s="236"/>
      <c r="K69" s="242"/>
      <c r="L69" s="236"/>
      <c r="M69" s="242"/>
      <c r="N69" s="236"/>
      <c r="O69" s="242"/>
      <c r="P69" s="236"/>
      <c r="Q69" s="242"/>
      <c r="R69" s="236"/>
      <c r="S69" s="242"/>
      <c r="T69" s="236"/>
      <c r="U69" s="242"/>
      <c r="V69" s="236"/>
      <c r="W69" s="242"/>
      <c r="X69" s="236"/>
      <c r="Y69" s="242"/>
      <c r="Z69" s="236"/>
      <c r="AA69" s="242"/>
      <c r="AB69" s="236"/>
      <c r="AC69" s="242"/>
      <c r="AD69" s="236"/>
      <c r="AE69" s="242"/>
      <c r="AF69" s="236"/>
      <c r="AG69" s="242"/>
      <c r="AH69" s="236"/>
      <c r="AI69" s="242"/>
      <c r="AJ69" s="236"/>
      <c r="AK69" s="242"/>
      <c r="AL69" s="236"/>
      <c r="AM69" s="242"/>
      <c r="AN69" s="236"/>
      <c r="AO69" s="242"/>
      <c r="AP69" s="231"/>
      <c r="AQ69" s="231"/>
      <c r="AR69" s="230"/>
      <c r="AS69" s="232"/>
      <c r="AT69" s="231"/>
      <c r="AU69" s="231"/>
      <c r="AV69" s="230"/>
      <c r="AW69" s="232"/>
      <c r="AX69" s="231"/>
      <c r="AY69" s="231"/>
      <c r="AZ69" s="230"/>
      <c r="BA69" s="232"/>
      <c r="BB69" s="231"/>
      <c r="BC69" s="231"/>
      <c r="BD69" s="230"/>
      <c r="BE69" s="232"/>
      <c r="BF69" s="230"/>
      <c r="BG69" s="232"/>
      <c r="BH69" s="231"/>
      <c r="BI69" s="232"/>
      <c r="BJ69" s="1147" t="s">
        <v>57</v>
      </c>
    </row>
    <row r="70" spans="1:63" ht="3" customHeight="1">
      <c r="A70" s="1372"/>
      <c r="B70" s="671"/>
      <c r="C70" s="1393"/>
      <c r="D70" s="1393"/>
      <c r="E70" s="1384"/>
      <c r="F70" s="1382"/>
      <c r="G70" s="1383"/>
      <c r="H70" s="1382"/>
      <c r="I70" s="1383"/>
      <c r="J70" s="1382"/>
      <c r="K70" s="1383"/>
      <c r="L70" s="1382"/>
      <c r="M70" s="1383"/>
      <c r="N70" s="1382"/>
      <c r="O70" s="1383"/>
      <c r="P70" s="1382"/>
      <c r="Q70" s="1383"/>
      <c r="R70" s="1382"/>
      <c r="S70" s="1383"/>
      <c r="T70" s="1382"/>
      <c r="U70" s="1383"/>
      <c r="V70" s="1382"/>
      <c r="W70" s="1383"/>
      <c r="X70" s="1382"/>
      <c r="Y70" s="1383"/>
      <c r="Z70" s="1382"/>
      <c r="AA70" s="1383"/>
      <c r="AB70" s="1382"/>
      <c r="AC70" s="1383"/>
      <c r="AD70" s="1382"/>
      <c r="AE70" s="1383"/>
      <c r="AF70" s="1382"/>
      <c r="AG70" s="1383"/>
      <c r="AH70" s="1382"/>
      <c r="AI70" s="1383"/>
      <c r="AJ70" s="1382"/>
      <c r="AK70" s="1383"/>
      <c r="AL70" s="1382"/>
      <c r="AM70" s="1383"/>
      <c r="AN70" s="1382"/>
      <c r="AO70" s="1383"/>
      <c r="AP70" s="1382"/>
      <c r="AQ70" s="1383"/>
      <c r="AR70" s="1382"/>
      <c r="AS70" s="1383"/>
      <c r="AT70" s="1382"/>
      <c r="AU70" s="1383"/>
      <c r="AV70" s="1382"/>
      <c r="AW70" s="1383"/>
      <c r="AX70" s="1382"/>
      <c r="AY70" s="1383"/>
      <c r="AZ70" s="1382"/>
      <c r="BA70" s="1383"/>
      <c r="BB70" s="1382"/>
      <c r="BC70" s="1383"/>
      <c r="BD70" s="1382"/>
      <c r="BE70" s="1383"/>
      <c r="BF70" s="1382"/>
      <c r="BG70" s="1383"/>
      <c r="BH70" s="1382"/>
      <c r="BI70" s="1383"/>
      <c r="BJ70" s="1148"/>
    </row>
    <row r="71" spans="1:63" ht="6" customHeight="1">
      <c r="A71" s="1372"/>
      <c r="B71" s="671"/>
      <c r="C71" s="1393"/>
      <c r="D71" s="1393"/>
      <c r="E71" s="1384"/>
      <c r="F71" s="233"/>
      <c r="G71" s="234"/>
      <c r="H71" s="233"/>
      <c r="I71" s="235"/>
      <c r="J71" s="233"/>
      <c r="K71" s="235"/>
      <c r="L71" s="233"/>
      <c r="M71" s="235"/>
      <c r="N71" s="233"/>
      <c r="O71" s="235"/>
      <c r="P71" s="233"/>
      <c r="Q71" s="235"/>
      <c r="R71" s="233"/>
      <c r="S71" s="235"/>
      <c r="T71" s="233"/>
      <c r="U71" s="235"/>
      <c r="V71" s="233"/>
      <c r="W71" s="235"/>
      <c r="X71" s="233"/>
      <c r="Y71" s="235"/>
      <c r="Z71" s="233"/>
      <c r="AA71" s="235"/>
      <c r="AB71" s="233"/>
      <c r="AC71" s="235"/>
      <c r="AD71" s="233"/>
      <c r="AE71" s="235"/>
      <c r="AF71" s="233"/>
      <c r="AG71" s="235"/>
      <c r="AH71" s="233"/>
      <c r="AI71" s="235"/>
      <c r="AJ71" s="233"/>
      <c r="AK71" s="235"/>
      <c r="AL71" s="233"/>
      <c r="AM71" s="235"/>
      <c r="AN71" s="233"/>
      <c r="AO71" s="235"/>
      <c r="AP71" s="234"/>
      <c r="AQ71" s="234"/>
      <c r="AR71" s="233"/>
      <c r="AS71" s="235"/>
      <c r="AT71" s="234"/>
      <c r="AU71" s="234"/>
      <c r="AV71" s="233"/>
      <c r="AW71" s="235"/>
      <c r="AX71" s="234"/>
      <c r="AY71" s="234"/>
      <c r="AZ71" s="233"/>
      <c r="BA71" s="235"/>
      <c r="BB71" s="234"/>
      <c r="BC71" s="234"/>
      <c r="BD71" s="233"/>
      <c r="BE71" s="235"/>
      <c r="BF71" s="233"/>
      <c r="BG71" s="235"/>
      <c r="BH71" s="234"/>
      <c r="BI71" s="235"/>
      <c r="BJ71" s="687"/>
    </row>
    <row r="72" spans="1:63" ht="6" customHeight="1">
      <c r="A72" s="1372"/>
      <c r="B72" s="907">
        <v>20</v>
      </c>
      <c r="C72" s="1408"/>
      <c r="D72" s="1408"/>
      <c r="E72" s="1385"/>
      <c r="F72" s="230"/>
      <c r="G72" s="231"/>
      <c r="H72" s="236"/>
      <c r="I72" s="242"/>
      <c r="J72" s="236"/>
      <c r="K72" s="242"/>
      <c r="L72" s="236"/>
      <c r="M72" s="242"/>
      <c r="N72" s="236"/>
      <c r="O72" s="242"/>
      <c r="P72" s="236"/>
      <c r="Q72" s="242"/>
      <c r="R72" s="236"/>
      <c r="S72" s="242"/>
      <c r="T72" s="236"/>
      <c r="U72" s="242"/>
      <c r="V72" s="236"/>
      <c r="W72" s="242"/>
      <c r="X72" s="236"/>
      <c r="Y72" s="242"/>
      <c r="Z72" s="236"/>
      <c r="AA72" s="242"/>
      <c r="AB72" s="236"/>
      <c r="AC72" s="242"/>
      <c r="AD72" s="236"/>
      <c r="AE72" s="242"/>
      <c r="AF72" s="236"/>
      <c r="AG72" s="242"/>
      <c r="AH72" s="236"/>
      <c r="AI72" s="242"/>
      <c r="AJ72" s="236"/>
      <c r="AK72" s="242"/>
      <c r="AL72" s="236"/>
      <c r="AM72" s="242"/>
      <c r="AN72" s="236"/>
      <c r="AO72" s="242"/>
      <c r="AP72" s="231"/>
      <c r="AQ72" s="231"/>
      <c r="AR72" s="230"/>
      <c r="AS72" s="232"/>
      <c r="AT72" s="231"/>
      <c r="AU72" s="231"/>
      <c r="AV72" s="230"/>
      <c r="AW72" s="232"/>
      <c r="AX72" s="231"/>
      <c r="AY72" s="231"/>
      <c r="AZ72" s="230"/>
      <c r="BA72" s="232"/>
      <c r="BB72" s="231"/>
      <c r="BC72" s="231"/>
      <c r="BD72" s="230"/>
      <c r="BE72" s="232"/>
      <c r="BF72" s="230"/>
      <c r="BG72" s="232"/>
      <c r="BH72" s="231"/>
      <c r="BI72" s="232"/>
      <c r="BJ72" s="1147" t="s">
        <v>57</v>
      </c>
    </row>
    <row r="73" spans="1:63" ht="3" customHeight="1">
      <c r="A73" s="1372"/>
      <c r="B73" s="907"/>
      <c r="C73" s="1409"/>
      <c r="D73" s="1409"/>
      <c r="E73" s="1386"/>
      <c r="F73" s="1382"/>
      <c r="G73" s="1383"/>
      <c r="H73" s="1382"/>
      <c r="I73" s="1383"/>
      <c r="J73" s="1382"/>
      <c r="K73" s="1383"/>
      <c r="L73" s="1382"/>
      <c r="M73" s="1383"/>
      <c r="N73" s="1382"/>
      <c r="O73" s="1383"/>
      <c r="P73" s="1382"/>
      <c r="Q73" s="1383"/>
      <c r="R73" s="1382"/>
      <c r="S73" s="1383"/>
      <c r="T73" s="1382"/>
      <c r="U73" s="1383"/>
      <c r="V73" s="1382"/>
      <c r="W73" s="1383"/>
      <c r="X73" s="1382"/>
      <c r="Y73" s="1383"/>
      <c r="Z73" s="1382"/>
      <c r="AA73" s="1383"/>
      <c r="AB73" s="1382"/>
      <c r="AC73" s="1383"/>
      <c r="AD73" s="1382"/>
      <c r="AE73" s="1383"/>
      <c r="AF73" s="1382"/>
      <c r="AG73" s="1383"/>
      <c r="AH73" s="1382"/>
      <c r="AI73" s="1383"/>
      <c r="AJ73" s="1382"/>
      <c r="AK73" s="1383"/>
      <c r="AL73" s="1382"/>
      <c r="AM73" s="1383"/>
      <c r="AN73" s="1382"/>
      <c r="AO73" s="1383"/>
      <c r="AP73" s="1382"/>
      <c r="AQ73" s="1383"/>
      <c r="AR73" s="1382"/>
      <c r="AS73" s="1383"/>
      <c r="AT73" s="1382"/>
      <c r="AU73" s="1383"/>
      <c r="AV73" s="1382"/>
      <c r="AW73" s="1383"/>
      <c r="AX73" s="1382"/>
      <c r="AY73" s="1383"/>
      <c r="AZ73" s="1382"/>
      <c r="BA73" s="1383"/>
      <c r="BB73" s="1382"/>
      <c r="BC73" s="1383"/>
      <c r="BD73" s="1382"/>
      <c r="BE73" s="1383"/>
      <c r="BF73" s="1382"/>
      <c r="BG73" s="1383"/>
      <c r="BH73" s="1382"/>
      <c r="BI73" s="1383"/>
      <c r="BJ73" s="1148"/>
    </row>
    <row r="74" spans="1:63" ht="6" customHeight="1">
      <c r="A74" s="1372"/>
      <c r="B74" s="1397"/>
      <c r="C74" s="1410"/>
      <c r="D74" s="1410"/>
      <c r="E74" s="1387"/>
      <c r="F74" s="233"/>
      <c r="G74" s="234"/>
      <c r="H74" s="233"/>
      <c r="I74" s="235"/>
      <c r="J74" s="233"/>
      <c r="K74" s="235"/>
      <c r="L74" s="233"/>
      <c r="M74" s="235"/>
      <c r="N74" s="233"/>
      <c r="O74" s="235"/>
      <c r="P74" s="233"/>
      <c r="Q74" s="235"/>
      <c r="R74" s="233"/>
      <c r="S74" s="235"/>
      <c r="T74" s="233"/>
      <c r="U74" s="235"/>
      <c r="V74" s="233"/>
      <c r="W74" s="235"/>
      <c r="X74" s="233"/>
      <c r="Y74" s="235"/>
      <c r="Z74" s="233"/>
      <c r="AA74" s="235"/>
      <c r="AB74" s="233"/>
      <c r="AC74" s="235"/>
      <c r="AD74" s="233"/>
      <c r="AE74" s="235"/>
      <c r="AF74" s="233"/>
      <c r="AG74" s="235"/>
      <c r="AH74" s="233"/>
      <c r="AI74" s="235"/>
      <c r="AJ74" s="233"/>
      <c r="AK74" s="235"/>
      <c r="AL74" s="233"/>
      <c r="AM74" s="235"/>
      <c r="AN74" s="233"/>
      <c r="AO74" s="235"/>
      <c r="AP74" s="234"/>
      <c r="AQ74" s="234"/>
      <c r="AR74" s="233"/>
      <c r="AS74" s="235"/>
      <c r="AT74" s="234"/>
      <c r="AU74" s="234"/>
      <c r="AV74" s="233"/>
      <c r="AW74" s="235"/>
      <c r="AX74" s="234"/>
      <c r="AY74" s="234"/>
      <c r="AZ74" s="233"/>
      <c r="BA74" s="235"/>
      <c r="BB74" s="234"/>
      <c r="BC74" s="234"/>
      <c r="BD74" s="233"/>
      <c r="BE74" s="235"/>
      <c r="BF74" s="233"/>
      <c r="BG74" s="235"/>
      <c r="BH74" s="234"/>
      <c r="BI74" s="235"/>
      <c r="BJ74" s="687"/>
    </row>
    <row r="75" spans="1:63" ht="14.1" customHeight="1">
      <c r="A75" s="1373"/>
      <c r="B75" s="568" t="s">
        <v>657</v>
      </c>
      <c r="C75" s="569"/>
      <c r="D75" s="569"/>
      <c r="E75" s="570"/>
      <c r="F75" s="1411">
        <f>SUM(F15:G74)</f>
        <v>0</v>
      </c>
      <c r="G75" s="1412"/>
      <c r="H75" s="1411">
        <f t="shared" ref="H75" si="27">SUM(H15:I74)</f>
        <v>0</v>
      </c>
      <c r="I75" s="1412"/>
      <c r="J75" s="1411">
        <f t="shared" ref="J75" si="28">SUM(J15:K74)</f>
        <v>0</v>
      </c>
      <c r="K75" s="1412"/>
      <c r="L75" s="1411">
        <f t="shared" ref="L75" si="29">SUM(L15:M74)</f>
        <v>0</v>
      </c>
      <c r="M75" s="1412"/>
      <c r="N75" s="1411">
        <f t="shared" ref="N75" si="30">SUM(N15:O74)</f>
        <v>0</v>
      </c>
      <c r="O75" s="1412"/>
      <c r="P75" s="1411">
        <f t="shared" ref="P75" si="31">SUM(P15:Q74)</f>
        <v>0</v>
      </c>
      <c r="Q75" s="1412"/>
      <c r="R75" s="1411">
        <f t="shared" ref="R75" si="32">SUM(R15:S74)</f>
        <v>0</v>
      </c>
      <c r="S75" s="1412"/>
      <c r="T75" s="1411">
        <f t="shared" ref="T75" si="33">SUM(T15:U74)</f>
        <v>0</v>
      </c>
      <c r="U75" s="1412"/>
      <c r="V75" s="1411">
        <f t="shared" ref="V75" si="34">SUM(V15:W74)</f>
        <v>0</v>
      </c>
      <c r="W75" s="1412"/>
      <c r="X75" s="1411">
        <f t="shared" ref="X75" si="35">SUM(X15:Y74)</f>
        <v>0</v>
      </c>
      <c r="Y75" s="1412"/>
      <c r="Z75" s="1411">
        <f t="shared" ref="Z75" si="36">SUM(Z15:AA74)</f>
        <v>0</v>
      </c>
      <c r="AA75" s="1412"/>
      <c r="AB75" s="1411">
        <f t="shared" ref="AB75" si="37">SUM(AB15:AC74)</f>
        <v>0</v>
      </c>
      <c r="AC75" s="1412"/>
      <c r="AD75" s="1411">
        <f t="shared" ref="AD75" si="38">SUM(AD15:AE74)</f>
        <v>0</v>
      </c>
      <c r="AE75" s="1412"/>
      <c r="AF75" s="1411">
        <f t="shared" ref="AF75" si="39">SUM(AF15:AG74)</f>
        <v>0</v>
      </c>
      <c r="AG75" s="1412"/>
      <c r="AH75" s="1411">
        <f t="shared" ref="AH75" si="40">SUM(AH15:AI74)</f>
        <v>0</v>
      </c>
      <c r="AI75" s="1412"/>
      <c r="AJ75" s="1411">
        <f t="shared" ref="AJ75" si="41">SUM(AJ15:AK74)</f>
        <v>0</v>
      </c>
      <c r="AK75" s="1412"/>
      <c r="AL75" s="1411">
        <f t="shared" ref="AL75" si="42">SUM(AL15:AM74)</f>
        <v>0</v>
      </c>
      <c r="AM75" s="1412"/>
      <c r="AN75" s="1411">
        <f t="shared" ref="AN75" si="43">SUM(AN15:AO74)</f>
        <v>0</v>
      </c>
      <c r="AO75" s="1412"/>
      <c r="AP75" s="1411">
        <f t="shared" ref="AP75" si="44">SUM(AP15:AQ74)</f>
        <v>0</v>
      </c>
      <c r="AQ75" s="1412"/>
      <c r="AR75" s="1411">
        <f t="shared" ref="AR75" si="45">SUM(AR15:AS74)</f>
        <v>0</v>
      </c>
      <c r="AS75" s="1412"/>
      <c r="AT75" s="1411">
        <f t="shared" ref="AT75" si="46">SUM(AT15:AU74)</f>
        <v>0</v>
      </c>
      <c r="AU75" s="1412"/>
      <c r="AV75" s="1411">
        <f t="shared" ref="AV75" si="47">SUM(AV15:AW74)</f>
        <v>0</v>
      </c>
      <c r="AW75" s="1412"/>
      <c r="AX75" s="1411">
        <f t="shared" ref="AX75" si="48">SUM(AX15:AY74)</f>
        <v>0</v>
      </c>
      <c r="AY75" s="1412"/>
      <c r="AZ75" s="1411">
        <f t="shared" ref="AZ75" si="49">SUM(AZ15:BA74)</f>
        <v>0</v>
      </c>
      <c r="BA75" s="1412"/>
      <c r="BB75" s="1411">
        <f t="shared" ref="BB75" si="50">SUM(BB15:BC74)</f>
        <v>0</v>
      </c>
      <c r="BC75" s="1412"/>
      <c r="BD75" s="1411">
        <f t="shared" ref="BD75" si="51">SUM(BD15:BE74)</f>
        <v>0</v>
      </c>
      <c r="BE75" s="1412"/>
      <c r="BF75" s="1411">
        <f t="shared" ref="BF75" si="52">SUM(BF15:BG74)</f>
        <v>0</v>
      </c>
      <c r="BG75" s="1412"/>
      <c r="BH75" s="1411">
        <f t="shared" ref="BH75" si="53">SUM(BH15:BI74)</f>
        <v>0</v>
      </c>
      <c r="BI75" s="1412"/>
      <c r="BJ75" s="237"/>
    </row>
    <row r="76" spans="1:63" ht="14.1" customHeight="1">
      <c r="A76" s="666" t="s">
        <v>658</v>
      </c>
      <c r="B76" s="667"/>
      <c r="C76" s="667"/>
      <c r="D76" s="668"/>
      <c r="E76" s="217" t="s">
        <v>680</v>
      </c>
      <c r="F76" s="1411" t="str">
        <f>IF(F10=0,"",IF(F75&gt;=F10,"適","否"))</f>
        <v>否</v>
      </c>
      <c r="G76" s="1412"/>
      <c r="H76" s="1411" t="str">
        <f t="shared" ref="H76" si="54">IF(H10=0,"",IF(H75&gt;=H10,"適","否"))</f>
        <v>否</v>
      </c>
      <c r="I76" s="1412"/>
      <c r="J76" s="1411" t="str">
        <f t="shared" ref="J76" si="55">IF(J10=0,"",IF(J75&gt;=J10,"適","否"))</f>
        <v>否</v>
      </c>
      <c r="K76" s="1412"/>
      <c r="L76" s="1411" t="str">
        <f t="shared" ref="L76" si="56">IF(L10=0,"",IF(L75&gt;=L10,"適","否"))</f>
        <v>否</v>
      </c>
      <c r="M76" s="1412"/>
      <c r="N76" s="1411" t="str">
        <f t="shared" ref="N76" si="57">IF(N10=0,"",IF(N75&gt;=N10,"適","否"))</f>
        <v>否</v>
      </c>
      <c r="O76" s="1412"/>
      <c r="P76" s="1411" t="str">
        <f t="shared" ref="P76" si="58">IF(P10=0,"",IF(P75&gt;=P10,"適","否"))</f>
        <v>否</v>
      </c>
      <c r="Q76" s="1412"/>
      <c r="R76" s="1411" t="str">
        <f t="shared" ref="R76" si="59">IF(R10=0,"",IF(R75&gt;=R10,"適","否"))</f>
        <v>否</v>
      </c>
      <c r="S76" s="1412"/>
      <c r="T76" s="1411" t="str">
        <f t="shared" ref="T76" si="60">IF(T10=0,"",IF(T75&gt;=T10,"適","否"))</f>
        <v>否</v>
      </c>
      <c r="U76" s="1412"/>
      <c r="V76" s="1411" t="str">
        <f t="shared" ref="V76" si="61">IF(V10=0,"",IF(V75&gt;=V10,"適","否"))</f>
        <v>否</v>
      </c>
      <c r="W76" s="1412"/>
      <c r="X76" s="1411" t="str">
        <f t="shared" ref="X76" si="62">IF(X10=0,"",IF(X75&gt;=X10,"適","否"))</f>
        <v>否</v>
      </c>
      <c r="Y76" s="1412"/>
      <c r="Z76" s="1411" t="str">
        <f t="shared" ref="Z76" si="63">IF(Z10=0,"",IF(Z75&gt;=Z10,"適","否"))</f>
        <v>否</v>
      </c>
      <c r="AA76" s="1412"/>
      <c r="AB76" s="1411" t="str">
        <f t="shared" ref="AB76" si="64">IF(AB10=0,"",IF(AB75&gt;=AB10,"適","否"))</f>
        <v>否</v>
      </c>
      <c r="AC76" s="1412"/>
      <c r="AD76" s="1411" t="str">
        <f t="shared" ref="AD76" si="65">IF(AD10=0,"",IF(AD75&gt;=AD10,"適","否"))</f>
        <v>否</v>
      </c>
      <c r="AE76" s="1412"/>
      <c r="AF76" s="1411" t="str">
        <f t="shared" ref="AF76" si="66">IF(AF10=0,"",IF(AF75&gt;=AF10,"適","否"))</f>
        <v>否</v>
      </c>
      <c r="AG76" s="1412"/>
      <c r="AH76" s="1411" t="str">
        <f t="shared" ref="AH76" si="67">IF(AH10=0,"",IF(AH75&gt;=AH10,"適","否"))</f>
        <v>否</v>
      </c>
      <c r="AI76" s="1412"/>
      <c r="AJ76" s="1411" t="str">
        <f t="shared" ref="AJ76" si="68">IF(AJ10=0,"",IF(AJ75&gt;=AJ10,"適","否"))</f>
        <v>否</v>
      </c>
      <c r="AK76" s="1412"/>
      <c r="AL76" s="1411" t="str">
        <f t="shared" ref="AL76" si="69">IF(AL10=0,"",IF(AL75&gt;=AL10,"適","否"))</f>
        <v>否</v>
      </c>
      <c r="AM76" s="1412"/>
      <c r="AN76" s="1411" t="str">
        <f t="shared" ref="AN76" si="70">IF(AN10=0,"",IF(AN75&gt;=AN10,"適","否"))</f>
        <v>否</v>
      </c>
      <c r="AO76" s="1412"/>
      <c r="AP76" s="1411" t="str">
        <f t="shared" ref="AP76" si="71">IF(AP10=0,"",IF(AP75&gt;=AP10,"適","否"))</f>
        <v>否</v>
      </c>
      <c r="AQ76" s="1412"/>
      <c r="AR76" s="1411" t="str">
        <f t="shared" ref="AR76" si="72">IF(AR10=0,"",IF(AR75&gt;=AR10,"適","否"))</f>
        <v>否</v>
      </c>
      <c r="AS76" s="1412"/>
      <c r="AT76" s="1411" t="str">
        <f t="shared" ref="AT76" si="73">IF(AT10=0,"",IF(AT75&gt;=AT10,"適","否"))</f>
        <v>否</v>
      </c>
      <c r="AU76" s="1412"/>
      <c r="AV76" s="1411" t="str">
        <f t="shared" ref="AV76" si="74">IF(AV10=0,"",IF(AV75&gt;=AV10,"適","否"))</f>
        <v>否</v>
      </c>
      <c r="AW76" s="1412"/>
      <c r="AX76" s="1411" t="str">
        <f t="shared" ref="AX76" si="75">IF(AX10=0,"",IF(AX75&gt;=AX10,"適","否"))</f>
        <v>否</v>
      </c>
      <c r="AY76" s="1412"/>
      <c r="AZ76" s="1411" t="str">
        <f t="shared" ref="AZ76" si="76">IF(AZ10=0,"",IF(AZ75&gt;=AZ10,"適","否"))</f>
        <v>否</v>
      </c>
      <c r="BA76" s="1412"/>
      <c r="BB76" s="1411" t="str">
        <f t="shared" ref="BB76" si="77">IF(BB10=0,"",IF(BB75&gt;=BB10,"適","否"))</f>
        <v>否</v>
      </c>
      <c r="BC76" s="1412"/>
      <c r="BD76" s="1411" t="str">
        <f t="shared" ref="BD76" si="78">IF(BD10=0,"",IF(BD75&gt;=BD10,"適","否"))</f>
        <v>否</v>
      </c>
      <c r="BE76" s="1412"/>
      <c r="BF76" s="1411" t="str">
        <f t="shared" ref="BF76" si="79">IF(BF10=0,"",IF(BF75&gt;=BF10,"適","否"))</f>
        <v>否</v>
      </c>
      <c r="BG76" s="1412"/>
      <c r="BH76" s="1411" t="str">
        <f t="shared" ref="BH76" si="80">IF(BH10=0,"",IF(BH75&gt;=BH10,"適","否"))</f>
        <v>否</v>
      </c>
      <c r="BI76" s="1412"/>
      <c r="BJ76" s="238"/>
    </row>
    <row r="77" spans="1:63" ht="14.1" customHeight="1">
      <c r="A77" s="691"/>
      <c r="B77" s="692"/>
      <c r="C77" s="692"/>
      <c r="D77" s="693"/>
      <c r="E77" s="218" t="s">
        <v>681</v>
      </c>
      <c r="F77" s="1413" t="str">
        <f>IF(F11=0,"",IF(F75&gt;=F11,"適","否"))</f>
        <v>否</v>
      </c>
      <c r="G77" s="1414"/>
      <c r="H77" s="1413" t="str">
        <f t="shared" ref="H77" si="81">IF(H11=0,"",IF(H75&gt;=H11,"適","否"))</f>
        <v>否</v>
      </c>
      <c r="I77" s="1414"/>
      <c r="J77" s="1413" t="str">
        <f t="shared" ref="J77" si="82">IF(J11=0,"",IF(J75&gt;=J11,"適","否"))</f>
        <v>否</v>
      </c>
      <c r="K77" s="1414"/>
      <c r="L77" s="1413" t="str">
        <f t="shared" ref="L77" si="83">IF(L11=0,"",IF(L75&gt;=L11,"適","否"))</f>
        <v>否</v>
      </c>
      <c r="M77" s="1414"/>
      <c r="N77" s="1413" t="str">
        <f t="shared" ref="N77" si="84">IF(N11=0,"",IF(N75&gt;=N11,"適","否"))</f>
        <v>否</v>
      </c>
      <c r="O77" s="1414"/>
      <c r="P77" s="1413" t="str">
        <f t="shared" ref="P77" si="85">IF(P11=0,"",IF(P75&gt;=P11,"適","否"))</f>
        <v>否</v>
      </c>
      <c r="Q77" s="1414"/>
      <c r="R77" s="1413" t="str">
        <f t="shared" ref="R77" si="86">IF(R11=0,"",IF(R75&gt;=R11,"適","否"))</f>
        <v>否</v>
      </c>
      <c r="S77" s="1414"/>
      <c r="T77" s="1413" t="str">
        <f t="shared" ref="T77" si="87">IF(T11=0,"",IF(T75&gt;=T11,"適","否"))</f>
        <v>否</v>
      </c>
      <c r="U77" s="1414"/>
      <c r="V77" s="1413" t="str">
        <f t="shared" ref="V77" si="88">IF(V11=0,"",IF(V75&gt;=V11,"適","否"))</f>
        <v>否</v>
      </c>
      <c r="W77" s="1414"/>
      <c r="X77" s="1413" t="str">
        <f t="shared" ref="X77" si="89">IF(X11=0,"",IF(X75&gt;=X11,"適","否"))</f>
        <v>否</v>
      </c>
      <c r="Y77" s="1414"/>
      <c r="Z77" s="1413" t="str">
        <f t="shared" ref="Z77" si="90">IF(Z11=0,"",IF(Z75&gt;=Z11,"適","否"))</f>
        <v>否</v>
      </c>
      <c r="AA77" s="1414"/>
      <c r="AB77" s="1413" t="str">
        <f t="shared" ref="AB77" si="91">IF(AB11=0,"",IF(AB75&gt;=AB11,"適","否"))</f>
        <v>否</v>
      </c>
      <c r="AC77" s="1414"/>
      <c r="AD77" s="1413" t="str">
        <f t="shared" ref="AD77" si="92">IF(AD11=0,"",IF(AD75&gt;=AD11,"適","否"))</f>
        <v>否</v>
      </c>
      <c r="AE77" s="1414"/>
      <c r="AF77" s="1413" t="str">
        <f t="shared" ref="AF77" si="93">IF(AF11=0,"",IF(AF75&gt;=AF11,"適","否"))</f>
        <v>否</v>
      </c>
      <c r="AG77" s="1414"/>
      <c r="AH77" s="1413" t="str">
        <f t="shared" ref="AH77" si="94">IF(AH11=0,"",IF(AH75&gt;=AH11,"適","否"))</f>
        <v>否</v>
      </c>
      <c r="AI77" s="1414"/>
      <c r="AJ77" s="1413" t="str">
        <f t="shared" ref="AJ77" si="95">IF(AJ11=0,"",IF(AJ75&gt;=AJ11,"適","否"))</f>
        <v>否</v>
      </c>
      <c r="AK77" s="1414"/>
      <c r="AL77" s="1413" t="str">
        <f t="shared" ref="AL77" si="96">IF(AL11=0,"",IF(AL75&gt;=AL11,"適","否"))</f>
        <v>否</v>
      </c>
      <c r="AM77" s="1414"/>
      <c r="AN77" s="1413" t="str">
        <f t="shared" ref="AN77" si="97">IF(AN11=0,"",IF(AN75&gt;=AN11,"適","否"))</f>
        <v>否</v>
      </c>
      <c r="AO77" s="1414"/>
      <c r="AP77" s="1413" t="str">
        <f t="shared" ref="AP77" si="98">IF(AP11=0,"",IF(AP75&gt;=AP11,"適","否"))</f>
        <v>否</v>
      </c>
      <c r="AQ77" s="1414"/>
      <c r="AR77" s="1413" t="str">
        <f t="shared" ref="AR77" si="99">IF(AR11=0,"",IF(AR75&gt;=AR11,"適","否"))</f>
        <v>否</v>
      </c>
      <c r="AS77" s="1414"/>
      <c r="AT77" s="1413" t="str">
        <f t="shared" ref="AT77" si="100">IF(AT11=0,"",IF(AT75&gt;=AT11,"適","否"))</f>
        <v>否</v>
      </c>
      <c r="AU77" s="1414"/>
      <c r="AV77" s="1413" t="str">
        <f t="shared" ref="AV77" si="101">IF(AV11=0,"",IF(AV75&gt;=AV11,"適","否"))</f>
        <v>否</v>
      </c>
      <c r="AW77" s="1414"/>
      <c r="AX77" s="1413" t="str">
        <f t="shared" ref="AX77" si="102">IF(AX11=0,"",IF(AX75&gt;=AX11,"適","否"))</f>
        <v>否</v>
      </c>
      <c r="AY77" s="1414"/>
      <c r="AZ77" s="1413" t="str">
        <f t="shared" ref="AZ77" si="103">IF(AZ11=0,"",IF(AZ75&gt;=AZ11,"適","否"))</f>
        <v>否</v>
      </c>
      <c r="BA77" s="1414"/>
      <c r="BB77" s="1413" t="str">
        <f t="shared" ref="BB77" si="104">IF(BB11=0,"",IF(BB75&gt;=BB11,"適","否"))</f>
        <v>否</v>
      </c>
      <c r="BC77" s="1414"/>
      <c r="BD77" s="1413" t="str">
        <f t="shared" ref="BD77" si="105">IF(BD11=0,"",IF(BD75&gt;=BD11,"適","否"))</f>
        <v>否</v>
      </c>
      <c r="BE77" s="1414"/>
      <c r="BF77" s="1413" t="str">
        <f t="shared" ref="BF77" si="106">IF(BF11=0,"",IF(BF75&gt;=BF11,"適","否"))</f>
        <v>否</v>
      </c>
      <c r="BG77" s="1414"/>
      <c r="BH77" s="1413" t="str">
        <f t="shared" ref="BH77" si="107">IF(BH11=0,"",IF(BH75&gt;=BH11,"適","否"))</f>
        <v>否</v>
      </c>
      <c r="BI77" s="1414"/>
      <c r="BJ77" s="239" t="s">
        <v>682</v>
      </c>
    </row>
    <row r="78" spans="1:63" s="241" customFormat="1" ht="12.75" customHeight="1">
      <c r="A78" s="240" t="s">
        <v>659</v>
      </c>
      <c r="B78" s="241" t="s">
        <v>660</v>
      </c>
    </row>
    <row r="79" spans="1:63" s="241" customFormat="1" ht="12.75" customHeight="1">
      <c r="A79" s="240">
        <v>2</v>
      </c>
      <c r="B79" s="241" t="s">
        <v>773</v>
      </c>
    </row>
    <row r="80" spans="1:63" s="241" customFormat="1" ht="12.75" customHeight="1">
      <c r="A80" s="240" t="s">
        <v>760</v>
      </c>
      <c r="B80" s="241" t="s">
        <v>754</v>
      </c>
    </row>
    <row r="81" spans="2:62" s="241" customFormat="1" ht="12.75" customHeight="1">
      <c r="B81" s="209" t="s">
        <v>755</v>
      </c>
      <c r="C81" s="209"/>
      <c r="D81" s="209"/>
      <c r="E81" s="209"/>
      <c r="F81" s="209"/>
      <c r="G81" s="209"/>
      <c r="H81" s="209"/>
      <c r="I81" s="209"/>
      <c r="J81" s="209"/>
      <c r="K81" s="209"/>
      <c r="L81" s="209"/>
      <c r="M81" s="209"/>
      <c r="N81" s="209"/>
      <c r="O81" s="209"/>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c r="AT81" s="209"/>
      <c r="AU81" s="209"/>
      <c r="AV81" s="209"/>
      <c r="AW81" s="209"/>
      <c r="AX81" s="209"/>
      <c r="AY81" s="209"/>
      <c r="AZ81" s="209"/>
      <c r="BA81" s="209"/>
      <c r="BB81" s="209"/>
      <c r="BC81" s="209"/>
      <c r="BD81" s="209"/>
      <c r="BE81" s="209"/>
      <c r="BF81" s="209"/>
      <c r="BG81" s="209"/>
      <c r="BH81" s="209"/>
      <c r="BI81" s="209"/>
      <c r="BJ81" s="209"/>
    </row>
    <row r="82" spans="2:62" ht="13.5" customHeight="1">
      <c r="B82" s="209" t="s">
        <v>809</v>
      </c>
    </row>
    <row r="83" spans="2:62" ht="13.5" customHeight="1">
      <c r="B83" s="209" t="s">
        <v>813</v>
      </c>
    </row>
    <row r="84" spans="2:62" s="241" customFormat="1" ht="12.75" customHeight="1">
      <c r="B84" s="209" t="s">
        <v>808</v>
      </c>
      <c r="C84" s="209"/>
      <c r="D84" s="209"/>
      <c r="E84" s="209"/>
      <c r="F84" s="209"/>
      <c r="G84" s="209"/>
      <c r="H84" s="209"/>
      <c r="I84" s="209"/>
      <c r="J84" s="209"/>
      <c r="K84" s="209"/>
      <c r="L84" s="209"/>
      <c r="M84" s="209"/>
      <c r="N84" s="209"/>
      <c r="O84" s="209"/>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c r="AT84" s="209"/>
      <c r="AU84" s="209"/>
      <c r="AV84" s="209"/>
      <c r="AW84" s="209"/>
      <c r="AX84" s="209"/>
      <c r="AY84" s="209"/>
      <c r="AZ84" s="209"/>
      <c r="BA84" s="209"/>
      <c r="BB84" s="209"/>
      <c r="BC84" s="209"/>
      <c r="BD84" s="209"/>
      <c r="BE84" s="209"/>
      <c r="BF84" s="209"/>
      <c r="BG84" s="209"/>
      <c r="BH84" s="209"/>
      <c r="BI84" s="209"/>
      <c r="BJ84" s="209"/>
    </row>
    <row r="85" spans="2:62" s="241" customFormat="1" ht="12.75" customHeight="1">
      <c r="B85" s="209" t="s">
        <v>811</v>
      </c>
      <c r="C85" s="209"/>
      <c r="D85" s="209"/>
      <c r="E85" s="209"/>
      <c r="F85" s="209"/>
      <c r="G85" s="209"/>
      <c r="H85" s="209"/>
      <c r="I85" s="209"/>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c r="AT85" s="209"/>
      <c r="AU85" s="209"/>
      <c r="AV85" s="209"/>
      <c r="AW85" s="209"/>
      <c r="AX85" s="209"/>
      <c r="AY85" s="209"/>
      <c r="AZ85" s="209"/>
      <c r="BA85" s="209"/>
      <c r="BB85" s="209"/>
      <c r="BC85" s="209"/>
      <c r="BD85" s="209"/>
      <c r="BE85" s="209"/>
      <c r="BF85" s="209"/>
      <c r="BG85" s="209"/>
      <c r="BH85" s="209"/>
      <c r="BI85" s="209"/>
      <c r="BJ85" s="209"/>
    </row>
    <row r="86" spans="2:62" s="241" customFormat="1" ht="15" customHeight="1">
      <c r="B86" s="209" t="s">
        <v>761</v>
      </c>
      <c r="C86" s="209"/>
      <c r="D86" s="209"/>
      <c r="E86" s="209"/>
      <c r="F86" s="209"/>
      <c r="G86" s="209"/>
      <c r="H86" s="209"/>
      <c r="I86" s="209"/>
      <c r="J86" s="209"/>
      <c r="K86" s="209"/>
      <c r="L86" s="209"/>
      <c r="M86" s="209"/>
      <c r="N86" s="209"/>
      <c r="O86" s="209"/>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c r="AT86" s="209"/>
      <c r="AU86" s="209"/>
      <c r="AV86" s="209"/>
      <c r="AW86" s="209"/>
      <c r="AX86" s="209"/>
      <c r="AY86" s="209"/>
      <c r="AZ86" s="209"/>
      <c r="BA86" s="209"/>
      <c r="BB86" s="209"/>
      <c r="BC86" s="209"/>
      <c r="BD86" s="209"/>
      <c r="BE86" s="209"/>
      <c r="BF86" s="209"/>
      <c r="BG86" s="209"/>
      <c r="BH86" s="209"/>
      <c r="BI86" s="209"/>
      <c r="BJ86" s="209"/>
    </row>
  </sheetData>
  <mergeCells count="1014">
    <mergeCell ref="P77:Q77"/>
    <mergeCell ref="AX76:AY76"/>
    <mergeCell ref="AZ76:BA76"/>
    <mergeCell ref="BB76:BC76"/>
    <mergeCell ref="A76:D77"/>
    <mergeCell ref="F76:G76"/>
    <mergeCell ref="H76:I76"/>
    <mergeCell ref="J76:K76"/>
    <mergeCell ref="L76:M76"/>
    <mergeCell ref="N76:O76"/>
    <mergeCell ref="P76:Q76"/>
    <mergeCell ref="R76:S76"/>
    <mergeCell ref="T76:U76"/>
    <mergeCell ref="V76:W76"/>
    <mergeCell ref="X76:Y76"/>
    <mergeCell ref="BB77:BC77"/>
    <mergeCell ref="BD77:BE77"/>
    <mergeCell ref="BF77:BG77"/>
    <mergeCell ref="BH77:BI77"/>
    <mergeCell ref="AP77:AQ77"/>
    <mergeCell ref="AR77:AS77"/>
    <mergeCell ref="AT77:AU77"/>
    <mergeCell ref="AV77:AW77"/>
    <mergeCell ref="AX77:AY77"/>
    <mergeCell ref="AZ77:BA77"/>
    <mergeCell ref="AD77:AE77"/>
    <mergeCell ref="AF77:AG77"/>
    <mergeCell ref="AH77:AI77"/>
    <mergeCell ref="AJ77:AK77"/>
    <mergeCell ref="AL77:AM77"/>
    <mergeCell ref="AN77:AO77"/>
    <mergeCell ref="R77:S77"/>
    <mergeCell ref="T77:U77"/>
    <mergeCell ref="V77:W77"/>
    <mergeCell ref="X77:Y77"/>
    <mergeCell ref="Z77:AA77"/>
    <mergeCell ref="AB77:AC77"/>
    <mergeCell ref="X75:Y75"/>
    <mergeCell ref="Z75:AA75"/>
    <mergeCell ref="BD76:BE76"/>
    <mergeCell ref="BF76:BG76"/>
    <mergeCell ref="BH76:BI76"/>
    <mergeCell ref="AL76:AM76"/>
    <mergeCell ref="AN76:AO76"/>
    <mergeCell ref="AP76:AQ76"/>
    <mergeCell ref="AR76:AS76"/>
    <mergeCell ref="AT76:AU76"/>
    <mergeCell ref="AV76:AW76"/>
    <mergeCell ref="Z76:AA76"/>
    <mergeCell ref="AB76:AC76"/>
    <mergeCell ref="AD76:AE76"/>
    <mergeCell ref="AF76:AG76"/>
    <mergeCell ref="AH76:AI76"/>
    <mergeCell ref="AJ76:AK76"/>
    <mergeCell ref="BF75:BG75"/>
    <mergeCell ref="BH75:BI75"/>
    <mergeCell ref="B75:E75"/>
    <mergeCell ref="F75:G75"/>
    <mergeCell ref="H75:I75"/>
    <mergeCell ref="J75:K75"/>
    <mergeCell ref="F77:G77"/>
    <mergeCell ref="H77:I77"/>
    <mergeCell ref="J77:K77"/>
    <mergeCell ref="L77:M77"/>
    <mergeCell ref="N77:O77"/>
    <mergeCell ref="L75:M75"/>
    <mergeCell ref="N75:O75"/>
    <mergeCell ref="AX73:AY73"/>
    <mergeCell ref="AZ73:BA73"/>
    <mergeCell ref="BB73:BC73"/>
    <mergeCell ref="BD73:BE73"/>
    <mergeCell ref="BF73:BG73"/>
    <mergeCell ref="BH73:BI73"/>
    <mergeCell ref="AL73:AM73"/>
    <mergeCell ref="AN73:AO73"/>
    <mergeCell ref="AP73:AQ73"/>
    <mergeCell ref="AR73:AS73"/>
    <mergeCell ref="AT73:AU73"/>
    <mergeCell ref="AV73:AW73"/>
    <mergeCell ref="Z73:AA73"/>
    <mergeCell ref="AB73:AC73"/>
    <mergeCell ref="AD73:AE73"/>
    <mergeCell ref="AF73:AG73"/>
    <mergeCell ref="AH73:AI73"/>
    <mergeCell ref="AJ73:AK73"/>
    <mergeCell ref="AZ75:BA75"/>
    <mergeCell ref="BB75:BC75"/>
    <mergeCell ref="BD75:BE75"/>
    <mergeCell ref="BJ72:BJ74"/>
    <mergeCell ref="F73:G73"/>
    <mergeCell ref="H73:I73"/>
    <mergeCell ref="J73:K73"/>
    <mergeCell ref="L73:M73"/>
    <mergeCell ref="N73:O73"/>
    <mergeCell ref="P73:Q73"/>
    <mergeCell ref="R73:S73"/>
    <mergeCell ref="T73:U73"/>
    <mergeCell ref="V73:W73"/>
    <mergeCell ref="AZ70:BA70"/>
    <mergeCell ref="BB70:BC70"/>
    <mergeCell ref="BD70:BE70"/>
    <mergeCell ref="BF70:BG70"/>
    <mergeCell ref="BH70:BI70"/>
    <mergeCell ref="BJ69:BJ71"/>
    <mergeCell ref="AN75:AO75"/>
    <mergeCell ref="AP75:AQ75"/>
    <mergeCell ref="AR75:AS75"/>
    <mergeCell ref="AT75:AU75"/>
    <mergeCell ref="AV75:AW75"/>
    <mergeCell ref="AX75:AY75"/>
    <mergeCell ref="AB75:AC75"/>
    <mergeCell ref="AD75:AE75"/>
    <mergeCell ref="AF75:AG75"/>
    <mergeCell ref="AH75:AI75"/>
    <mergeCell ref="AJ75:AK75"/>
    <mergeCell ref="AL75:AM75"/>
    <mergeCell ref="P75:Q75"/>
    <mergeCell ref="R75:S75"/>
    <mergeCell ref="T75:U75"/>
    <mergeCell ref="V75:W75"/>
    <mergeCell ref="B72:B74"/>
    <mergeCell ref="C72:C74"/>
    <mergeCell ref="D72:D74"/>
    <mergeCell ref="E72:E74"/>
    <mergeCell ref="X73:Y73"/>
    <mergeCell ref="AN70:AO70"/>
    <mergeCell ref="AP70:AQ70"/>
    <mergeCell ref="AR70:AS70"/>
    <mergeCell ref="AT70:AU70"/>
    <mergeCell ref="AV70:AW70"/>
    <mergeCell ref="AX70:AY70"/>
    <mergeCell ref="AB70:AC70"/>
    <mergeCell ref="AD70:AE70"/>
    <mergeCell ref="AF70:AG70"/>
    <mergeCell ref="AH70:AI70"/>
    <mergeCell ref="AJ70:AK70"/>
    <mergeCell ref="AL70:AM70"/>
    <mergeCell ref="P70:Q70"/>
    <mergeCell ref="R70:S70"/>
    <mergeCell ref="T70:U70"/>
    <mergeCell ref="V70:W70"/>
    <mergeCell ref="X70:Y70"/>
    <mergeCell ref="Z70:AA70"/>
    <mergeCell ref="B69:B71"/>
    <mergeCell ref="C69:C71"/>
    <mergeCell ref="D69:D71"/>
    <mergeCell ref="E69:E71"/>
    <mergeCell ref="F70:G70"/>
    <mergeCell ref="H70:I70"/>
    <mergeCell ref="J70:K70"/>
    <mergeCell ref="L70:M70"/>
    <mergeCell ref="N70:O70"/>
    <mergeCell ref="AX67:AY67"/>
    <mergeCell ref="AZ67:BA67"/>
    <mergeCell ref="BB67:BC67"/>
    <mergeCell ref="BD67:BE67"/>
    <mergeCell ref="BF67:BG67"/>
    <mergeCell ref="BH67:BI67"/>
    <mergeCell ref="AL67:AM67"/>
    <mergeCell ref="AN67:AO67"/>
    <mergeCell ref="AP67:AQ67"/>
    <mergeCell ref="AR67:AS67"/>
    <mergeCell ref="AT67:AU67"/>
    <mergeCell ref="AV67:AW67"/>
    <mergeCell ref="Z67:AA67"/>
    <mergeCell ref="AB67:AC67"/>
    <mergeCell ref="AD67:AE67"/>
    <mergeCell ref="AF67:AG67"/>
    <mergeCell ref="AH67:AI67"/>
    <mergeCell ref="AJ67:AK67"/>
    <mergeCell ref="N67:O67"/>
    <mergeCell ref="P67:Q67"/>
    <mergeCell ref="R67:S67"/>
    <mergeCell ref="T67:U67"/>
    <mergeCell ref="V67:W67"/>
    <mergeCell ref="X67:Y67"/>
    <mergeCell ref="B66:B68"/>
    <mergeCell ref="C66:C68"/>
    <mergeCell ref="D66:D68"/>
    <mergeCell ref="E66:E68"/>
    <mergeCell ref="BJ66:BJ68"/>
    <mergeCell ref="BK66:BK68"/>
    <mergeCell ref="F67:G67"/>
    <mergeCell ref="H67:I67"/>
    <mergeCell ref="J67:K67"/>
    <mergeCell ref="L67:M67"/>
    <mergeCell ref="AX64:AY64"/>
    <mergeCell ref="AZ64:BA64"/>
    <mergeCell ref="BB64:BC64"/>
    <mergeCell ref="BD64:BE64"/>
    <mergeCell ref="BF64:BG64"/>
    <mergeCell ref="BH64:BI64"/>
    <mergeCell ref="AL64:AM64"/>
    <mergeCell ref="AN64:AO64"/>
    <mergeCell ref="AP64:AQ64"/>
    <mergeCell ref="AR64:AS64"/>
    <mergeCell ref="AT64:AU64"/>
    <mergeCell ref="AV64:AW64"/>
    <mergeCell ref="Z64:AA64"/>
    <mergeCell ref="AB64:AC64"/>
    <mergeCell ref="AD64:AE64"/>
    <mergeCell ref="AF64:AG64"/>
    <mergeCell ref="AH64:AI64"/>
    <mergeCell ref="AJ64:AK64"/>
    <mergeCell ref="N64:O64"/>
    <mergeCell ref="P64:Q64"/>
    <mergeCell ref="R64:S64"/>
    <mergeCell ref="T64:U64"/>
    <mergeCell ref="V64:W64"/>
    <mergeCell ref="X64:Y64"/>
    <mergeCell ref="B63:B65"/>
    <mergeCell ref="C63:C65"/>
    <mergeCell ref="D63:D65"/>
    <mergeCell ref="E63:E65"/>
    <mergeCell ref="BJ63:BJ65"/>
    <mergeCell ref="BK63:BK65"/>
    <mergeCell ref="F64:G64"/>
    <mergeCell ref="H64:I64"/>
    <mergeCell ref="J64:K64"/>
    <mergeCell ref="L64:M64"/>
    <mergeCell ref="AX61:AY61"/>
    <mergeCell ref="AZ61:BA61"/>
    <mergeCell ref="BB61:BC61"/>
    <mergeCell ref="BD61:BE61"/>
    <mergeCell ref="BF61:BG61"/>
    <mergeCell ref="BH61:BI61"/>
    <mergeCell ref="AL61:AM61"/>
    <mergeCell ref="AN61:AO61"/>
    <mergeCell ref="AP61:AQ61"/>
    <mergeCell ref="AR61:AS61"/>
    <mergeCell ref="AT61:AU61"/>
    <mergeCell ref="AV61:AW61"/>
    <mergeCell ref="Z61:AA61"/>
    <mergeCell ref="AB61:AC61"/>
    <mergeCell ref="AD61:AE61"/>
    <mergeCell ref="AF61:AG61"/>
    <mergeCell ref="AH61:AI61"/>
    <mergeCell ref="AJ61:AK61"/>
    <mergeCell ref="N61:O61"/>
    <mergeCell ref="P61:Q61"/>
    <mergeCell ref="R61:S61"/>
    <mergeCell ref="T61:U61"/>
    <mergeCell ref="V61:W61"/>
    <mergeCell ref="X61:Y61"/>
    <mergeCell ref="B60:B62"/>
    <mergeCell ref="C60:C62"/>
    <mergeCell ref="D60:D62"/>
    <mergeCell ref="E60:E62"/>
    <mergeCell ref="BJ60:BJ62"/>
    <mergeCell ref="BK60:BK62"/>
    <mergeCell ref="F61:G61"/>
    <mergeCell ref="H61:I61"/>
    <mergeCell ref="J61:K61"/>
    <mergeCell ref="L61:M61"/>
    <mergeCell ref="AX58:AY58"/>
    <mergeCell ref="AZ58:BA58"/>
    <mergeCell ref="BB58:BC58"/>
    <mergeCell ref="BD58:BE58"/>
    <mergeCell ref="BF58:BG58"/>
    <mergeCell ref="BH58:BI58"/>
    <mergeCell ref="AL58:AM58"/>
    <mergeCell ref="AN58:AO58"/>
    <mergeCell ref="AP58:AQ58"/>
    <mergeCell ref="AR58:AS58"/>
    <mergeCell ref="AT58:AU58"/>
    <mergeCell ref="AV58:AW58"/>
    <mergeCell ref="Z58:AA58"/>
    <mergeCell ref="AB58:AC58"/>
    <mergeCell ref="AD58:AE58"/>
    <mergeCell ref="AF58:AG58"/>
    <mergeCell ref="AH58:AI58"/>
    <mergeCell ref="AJ58:AK58"/>
    <mergeCell ref="N58:O58"/>
    <mergeCell ref="P58:Q58"/>
    <mergeCell ref="R58:S58"/>
    <mergeCell ref="T58:U58"/>
    <mergeCell ref="V58:W58"/>
    <mergeCell ref="X58:Y58"/>
    <mergeCell ref="B57:B59"/>
    <mergeCell ref="C57:C59"/>
    <mergeCell ref="D57:D59"/>
    <mergeCell ref="E57:E59"/>
    <mergeCell ref="BJ57:BJ59"/>
    <mergeCell ref="BK57:BK59"/>
    <mergeCell ref="F58:G58"/>
    <mergeCell ref="H58:I58"/>
    <mergeCell ref="J58:K58"/>
    <mergeCell ref="L58:M58"/>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V55:W55"/>
    <mergeCell ref="X55:Y55"/>
    <mergeCell ref="B54:B56"/>
    <mergeCell ref="C54:C56"/>
    <mergeCell ref="D54:D56"/>
    <mergeCell ref="E54:E56"/>
    <mergeCell ref="BJ54:BJ56"/>
    <mergeCell ref="BK54:BK56"/>
    <mergeCell ref="F55:G55"/>
    <mergeCell ref="H55:I55"/>
    <mergeCell ref="J55:K55"/>
    <mergeCell ref="L55:M55"/>
    <mergeCell ref="AX52:AY52"/>
    <mergeCell ref="AZ52:BA52"/>
    <mergeCell ref="BB52:BC52"/>
    <mergeCell ref="BD52:BE52"/>
    <mergeCell ref="BF52:BG52"/>
    <mergeCell ref="BH52:BI52"/>
    <mergeCell ref="AL52:AM52"/>
    <mergeCell ref="AN52:AO52"/>
    <mergeCell ref="AP52:AQ52"/>
    <mergeCell ref="AR52:AS52"/>
    <mergeCell ref="AT52:AU52"/>
    <mergeCell ref="AV52:AW52"/>
    <mergeCell ref="Z52:AA52"/>
    <mergeCell ref="AB52:AC52"/>
    <mergeCell ref="AD52:AE52"/>
    <mergeCell ref="AF52:AG52"/>
    <mergeCell ref="AH52:AI52"/>
    <mergeCell ref="AJ52:AK52"/>
    <mergeCell ref="N52:O52"/>
    <mergeCell ref="P52:Q52"/>
    <mergeCell ref="R52:S52"/>
    <mergeCell ref="T52:U52"/>
    <mergeCell ref="V52:W52"/>
    <mergeCell ref="X52:Y52"/>
    <mergeCell ref="B51:B53"/>
    <mergeCell ref="C51:C53"/>
    <mergeCell ref="D51:D53"/>
    <mergeCell ref="E51:E53"/>
    <mergeCell ref="BJ51:BJ53"/>
    <mergeCell ref="BK51:BK53"/>
    <mergeCell ref="F52:G52"/>
    <mergeCell ref="H52:I52"/>
    <mergeCell ref="J52:K52"/>
    <mergeCell ref="L52:M52"/>
    <mergeCell ref="AX49:AY49"/>
    <mergeCell ref="AZ49:BA49"/>
    <mergeCell ref="BB49:BC49"/>
    <mergeCell ref="BD49:BE49"/>
    <mergeCell ref="BF49:BG49"/>
    <mergeCell ref="BH49:BI49"/>
    <mergeCell ref="AL49:AM49"/>
    <mergeCell ref="AN49:AO49"/>
    <mergeCell ref="AP49:AQ49"/>
    <mergeCell ref="AR49:AS49"/>
    <mergeCell ref="AT49:AU49"/>
    <mergeCell ref="AV49:AW49"/>
    <mergeCell ref="Z49:AA49"/>
    <mergeCell ref="AB49:AC49"/>
    <mergeCell ref="AD49:AE49"/>
    <mergeCell ref="AF49:AG49"/>
    <mergeCell ref="AH49:AI49"/>
    <mergeCell ref="AJ49:AK49"/>
    <mergeCell ref="N49:O49"/>
    <mergeCell ref="P49:Q49"/>
    <mergeCell ref="R49:S49"/>
    <mergeCell ref="T49:U49"/>
    <mergeCell ref="V49:W49"/>
    <mergeCell ref="X49:Y49"/>
    <mergeCell ref="B48:B50"/>
    <mergeCell ref="C48:C50"/>
    <mergeCell ref="D48:D50"/>
    <mergeCell ref="E48:E50"/>
    <mergeCell ref="BJ48:BJ50"/>
    <mergeCell ref="BK48:BK50"/>
    <mergeCell ref="F49:G49"/>
    <mergeCell ref="H49:I49"/>
    <mergeCell ref="J49:K49"/>
    <mergeCell ref="L49:M49"/>
    <mergeCell ref="AX46:AY46"/>
    <mergeCell ref="AZ46:BA46"/>
    <mergeCell ref="BB46:BC46"/>
    <mergeCell ref="BD46:BE46"/>
    <mergeCell ref="BF46:BG46"/>
    <mergeCell ref="BH46:BI46"/>
    <mergeCell ref="AL46:AM46"/>
    <mergeCell ref="AN46:AO46"/>
    <mergeCell ref="AP46:AQ46"/>
    <mergeCell ref="AR46:AS46"/>
    <mergeCell ref="AT46:AU46"/>
    <mergeCell ref="AV46:AW46"/>
    <mergeCell ref="Z46:AA46"/>
    <mergeCell ref="AB46:AC46"/>
    <mergeCell ref="AD46:AE46"/>
    <mergeCell ref="AF46:AG46"/>
    <mergeCell ref="AH46:AI46"/>
    <mergeCell ref="AJ46:AK46"/>
    <mergeCell ref="N46:O46"/>
    <mergeCell ref="P46:Q46"/>
    <mergeCell ref="R46:S46"/>
    <mergeCell ref="T46:U46"/>
    <mergeCell ref="V46:W46"/>
    <mergeCell ref="X46:Y46"/>
    <mergeCell ref="B45:B47"/>
    <mergeCell ref="C45:C47"/>
    <mergeCell ref="D45:D47"/>
    <mergeCell ref="E45:E47"/>
    <mergeCell ref="BJ45:BJ47"/>
    <mergeCell ref="BK45:BK47"/>
    <mergeCell ref="F46:G46"/>
    <mergeCell ref="H46:I46"/>
    <mergeCell ref="J46:K46"/>
    <mergeCell ref="L46:M46"/>
    <mergeCell ref="AX43:AY43"/>
    <mergeCell ref="AZ43:BA43"/>
    <mergeCell ref="BB43:BC43"/>
    <mergeCell ref="BD43:BE43"/>
    <mergeCell ref="BF43:BG43"/>
    <mergeCell ref="BH43:BI43"/>
    <mergeCell ref="AL43:AM43"/>
    <mergeCell ref="AN43:AO43"/>
    <mergeCell ref="AP43:AQ43"/>
    <mergeCell ref="AR43:AS43"/>
    <mergeCell ref="AT43:AU43"/>
    <mergeCell ref="AV43:AW43"/>
    <mergeCell ref="Z43:AA43"/>
    <mergeCell ref="AB43:AC43"/>
    <mergeCell ref="AD43:AE43"/>
    <mergeCell ref="AF43:AG43"/>
    <mergeCell ref="AH43:AI43"/>
    <mergeCell ref="AJ43:AK43"/>
    <mergeCell ref="N43:O43"/>
    <mergeCell ref="P43:Q43"/>
    <mergeCell ref="R43:S43"/>
    <mergeCell ref="T43:U43"/>
    <mergeCell ref="V43:W43"/>
    <mergeCell ref="X43:Y43"/>
    <mergeCell ref="B42:B44"/>
    <mergeCell ref="C42:C44"/>
    <mergeCell ref="D42:D44"/>
    <mergeCell ref="E42:E44"/>
    <mergeCell ref="BJ42:BJ44"/>
    <mergeCell ref="BK42:BK44"/>
    <mergeCell ref="F43:G43"/>
    <mergeCell ref="H43:I43"/>
    <mergeCell ref="J43:K43"/>
    <mergeCell ref="L43:M43"/>
    <mergeCell ref="AX40:AY40"/>
    <mergeCell ref="AZ40:BA40"/>
    <mergeCell ref="BB40:BC40"/>
    <mergeCell ref="BD40:BE40"/>
    <mergeCell ref="BF40:BG40"/>
    <mergeCell ref="BH40:BI40"/>
    <mergeCell ref="AL40:AM40"/>
    <mergeCell ref="AN40:AO40"/>
    <mergeCell ref="AP40:AQ40"/>
    <mergeCell ref="AR40:AS40"/>
    <mergeCell ref="AT40:AU40"/>
    <mergeCell ref="AV40:AW40"/>
    <mergeCell ref="Z40:AA40"/>
    <mergeCell ref="AB40:AC40"/>
    <mergeCell ref="AD40:AE40"/>
    <mergeCell ref="AF40:AG40"/>
    <mergeCell ref="AH40:AI40"/>
    <mergeCell ref="AJ40:AK40"/>
    <mergeCell ref="N40:O40"/>
    <mergeCell ref="P40:Q40"/>
    <mergeCell ref="R40:S40"/>
    <mergeCell ref="T40:U40"/>
    <mergeCell ref="V40:W40"/>
    <mergeCell ref="X40:Y40"/>
    <mergeCell ref="B39:B41"/>
    <mergeCell ref="C39:C41"/>
    <mergeCell ref="D39:D41"/>
    <mergeCell ref="E39:E41"/>
    <mergeCell ref="BJ39:BJ41"/>
    <mergeCell ref="BK39:BK41"/>
    <mergeCell ref="F40:G40"/>
    <mergeCell ref="H40:I40"/>
    <mergeCell ref="J40:K40"/>
    <mergeCell ref="L40:M40"/>
    <mergeCell ref="AX37:AY37"/>
    <mergeCell ref="AZ37:BA37"/>
    <mergeCell ref="BB37:BC37"/>
    <mergeCell ref="BD37:BE37"/>
    <mergeCell ref="BF37:BG37"/>
    <mergeCell ref="BH37:BI37"/>
    <mergeCell ref="AL37:AM37"/>
    <mergeCell ref="AN37:AO37"/>
    <mergeCell ref="AP37:AQ37"/>
    <mergeCell ref="AR37:AS37"/>
    <mergeCell ref="AT37:AU37"/>
    <mergeCell ref="AV37:AW37"/>
    <mergeCell ref="Z37:AA37"/>
    <mergeCell ref="AB37:AC37"/>
    <mergeCell ref="AD37:AE37"/>
    <mergeCell ref="AF37:AG37"/>
    <mergeCell ref="AH37:AI37"/>
    <mergeCell ref="AJ37:AK37"/>
    <mergeCell ref="N37:O37"/>
    <mergeCell ref="P37:Q37"/>
    <mergeCell ref="R37:S37"/>
    <mergeCell ref="T37:U37"/>
    <mergeCell ref="V37:W37"/>
    <mergeCell ref="X37:Y37"/>
    <mergeCell ref="B36:B38"/>
    <mergeCell ref="C36:C38"/>
    <mergeCell ref="D36:D38"/>
    <mergeCell ref="E36:E38"/>
    <mergeCell ref="BJ36:BJ38"/>
    <mergeCell ref="BK36:BK38"/>
    <mergeCell ref="F37:G37"/>
    <mergeCell ref="H37:I37"/>
    <mergeCell ref="J37:K37"/>
    <mergeCell ref="L37:M37"/>
    <mergeCell ref="AX34:AY34"/>
    <mergeCell ref="AZ34:BA34"/>
    <mergeCell ref="BB34:BC34"/>
    <mergeCell ref="BD34:BE34"/>
    <mergeCell ref="BF34:BG34"/>
    <mergeCell ref="BH34:BI34"/>
    <mergeCell ref="AL34:AM34"/>
    <mergeCell ref="AN34:AO34"/>
    <mergeCell ref="AP34:AQ34"/>
    <mergeCell ref="AR34:AS34"/>
    <mergeCell ref="AT34:AU34"/>
    <mergeCell ref="AV34:AW34"/>
    <mergeCell ref="Z34:AA34"/>
    <mergeCell ref="AB34:AC34"/>
    <mergeCell ref="AD34:AE34"/>
    <mergeCell ref="AF34:AG34"/>
    <mergeCell ref="AH34:AI34"/>
    <mergeCell ref="AJ34:AK34"/>
    <mergeCell ref="N34:O34"/>
    <mergeCell ref="P34:Q34"/>
    <mergeCell ref="R34:S34"/>
    <mergeCell ref="T34:U34"/>
    <mergeCell ref="V34:W34"/>
    <mergeCell ref="X34:Y34"/>
    <mergeCell ref="B33:B35"/>
    <mergeCell ref="C33:C35"/>
    <mergeCell ref="D33:D35"/>
    <mergeCell ref="E33:E35"/>
    <mergeCell ref="BJ33:BJ35"/>
    <mergeCell ref="BK33:BK35"/>
    <mergeCell ref="F34:G34"/>
    <mergeCell ref="H34:I34"/>
    <mergeCell ref="J34:K34"/>
    <mergeCell ref="L34:M34"/>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30:B32"/>
    <mergeCell ref="C30:C32"/>
    <mergeCell ref="D30:D32"/>
    <mergeCell ref="E30:E32"/>
    <mergeCell ref="BJ30:BJ32"/>
    <mergeCell ref="BK30:BK32"/>
    <mergeCell ref="F31:G31"/>
    <mergeCell ref="H31:I31"/>
    <mergeCell ref="J31:K31"/>
    <mergeCell ref="L31:M31"/>
    <mergeCell ref="AX28:AY28"/>
    <mergeCell ref="AZ28:BA28"/>
    <mergeCell ref="BB28:BC28"/>
    <mergeCell ref="BD28:BE28"/>
    <mergeCell ref="BF28:BG28"/>
    <mergeCell ref="BH28:BI28"/>
    <mergeCell ref="AL28:AM28"/>
    <mergeCell ref="AN28:AO28"/>
    <mergeCell ref="AP28:AQ28"/>
    <mergeCell ref="AR28:AS28"/>
    <mergeCell ref="AT28:AU28"/>
    <mergeCell ref="AV28:AW28"/>
    <mergeCell ref="Z28:AA28"/>
    <mergeCell ref="AB28:AC28"/>
    <mergeCell ref="AD28:AE28"/>
    <mergeCell ref="AF28:AG28"/>
    <mergeCell ref="AH28:AI28"/>
    <mergeCell ref="AJ28:AK28"/>
    <mergeCell ref="N28:O28"/>
    <mergeCell ref="P28:Q28"/>
    <mergeCell ref="R28:S28"/>
    <mergeCell ref="T28:U28"/>
    <mergeCell ref="V28:W28"/>
    <mergeCell ref="X28:Y28"/>
    <mergeCell ref="B27:B29"/>
    <mergeCell ref="C27:C29"/>
    <mergeCell ref="D27:D29"/>
    <mergeCell ref="E27:E29"/>
    <mergeCell ref="BJ27:BJ29"/>
    <mergeCell ref="BK27:BK29"/>
    <mergeCell ref="F28:G28"/>
    <mergeCell ref="H28:I28"/>
    <mergeCell ref="J28:K28"/>
    <mergeCell ref="L28:M28"/>
    <mergeCell ref="AB22:AC22"/>
    <mergeCell ref="AD22:AE22"/>
    <mergeCell ref="AF22:AG22"/>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BJ21:BJ23"/>
    <mergeCell ref="BK21:BK23"/>
    <mergeCell ref="F22:G22"/>
    <mergeCell ref="H22:I22"/>
    <mergeCell ref="J22:K22"/>
    <mergeCell ref="L22:M22"/>
    <mergeCell ref="N25:O25"/>
    <mergeCell ref="P25:Q25"/>
    <mergeCell ref="R25:S25"/>
    <mergeCell ref="T25:U25"/>
    <mergeCell ref="V25:W25"/>
    <mergeCell ref="X25:Y25"/>
    <mergeCell ref="B24:B26"/>
    <mergeCell ref="C24:C26"/>
    <mergeCell ref="D24:D26"/>
    <mergeCell ref="E24:E26"/>
    <mergeCell ref="BJ24:BJ26"/>
    <mergeCell ref="BK24:BK26"/>
    <mergeCell ref="F25:G25"/>
    <mergeCell ref="H25:I25"/>
    <mergeCell ref="J25:K25"/>
    <mergeCell ref="L25:M25"/>
    <mergeCell ref="AX22:AY22"/>
    <mergeCell ref="AZ22:BA22"/>
    <mergeCell ref="BB22:BC22"/>
    <mergeCell ref="BD22:BE22"/>
    <mergeCell ref="BF22:BG22"/>
    <mergeCell ref="BH22:BI22"/>
    <mergeCell ref="AL22:AM22"/>
    <mergeCell ref="AN22:AO22"/>
    <mergeCell ref="AP22:AQ22"/>
    <mergeCell ref="AR22:AS22"/>
    <mergeCell ref="BK18:BK20"/>
    <mergeCell ref="F19:G19"/>
    <mergeCell ref="H19:I19"/>
    <mergeCell ref="J19:K19"/>
    <mergeCell ref="L19:M19"/>
    <mergeCell ref="AX16:AY16"/>
    <mergeCell ref="AZ16:BA16"/>
    <mergeCell ref="BB16:BC16"/>
    <mergeCell ref="BD16:BE16"/>
    <mergeCell ref="BF16:BG16"/>
    <mergeCell ref="BH16:BI16"/>
    <mergeCell ref="AL16:AM16"/>
    <mergeCell ref="AN16:AO16"/>
    <mergeCell ref="AP16:AQ16"/>
    <mergeCell ref="AR16:AS16"/>
    <mergeCell ref="AT16:AU16"/>
    <mergeCell ref="AV16:AW16"/>
    <mergeCell ref="BK15:BK17"/>
    <mergeCell ref="F16:G16"/>
    <mergeCell ref="H16:I16"/>
    <mergeCell ref="J16:K16"/>
    <mergeCell ref="AX19:AY19"/>
    <mergeCell ref="AZ19:BA19"/>
    <mergeCell ref="BB19:BC19"/>
    <mergeCell ref="BD19:BE19"/>
    <mergeCell ref="BF19:BG19"/>
    <mergeCell ref="BH19:BI19"/>
    <mergeCell ref="AL19:AM19"/>
    <mergeCell ref="AN19:AO19"/>
    <mergeCell ref="AP19:AQ19"/>
    <mergeCell ref="AR19:AS19"/>
    <mergeCell ref="AT19:AU19"/>
    <mergeCell ref="BJ12:BJ14"/>
    <mergeCell ref="B15:B17"/>
    <mergeCell ref="C15:C17"/>
    <mergeCell ref="D15:D17"/>
    <mergeCell ref="E15:E17"/>
    <mergeCell ref="BJ15:BJ17"/>
    <mergeCell ref="X16:Y16"/>
    <mergeCell ref="Z16:AA16"/>
    <mergeCell ref="AB16:AC16"/>
    <mergeCell ref="AD16:AE16"/>
    <mergeCell ref="BD11:BE11"/>
    <mergeCell ref="BF11:BG11"/>
    <mergeCell ref="BH11:BI11"/>
    <mergeCell ref="N19:O19"/>
    <mergeCell ref="P19:Q19"/>
    <mergeCell ref="R19:S19"/>
    <mergeCell ref="T19:U19"/>
    <mergeCell ref="V19:W19"/>
    <mergeCell ref="X19:Y19"/>
    <mergeCell ref="B18:B20"/>
    <mergeCell ref="C18:C20"/>
    <mergeCell ref="D18:D20"/>
    <mergeCell ref="E18:E20"/>
    <mergeCell ref="BJ18:BJ20"/>
    <mergeCell ref="AV19:AW19"/>
    <mergeCell ref="Z19:AA19"/>
    <mergeCell ref="AB19:AC19"/>
    <mergeCell ref="AD19:AE19"/>
    <mergeCell ref="AF19:AG19"/>
    <mergeCell ref="AH19:AI19"/>
    <mergeCell ref="AJ19:AK19"/>
    <mergeCell ref="AZ11:BA11"/>
    <mergeCell ref="BB11:BC11"/>
    <mergeCell ref="AF11:AG11"/>
    <mergeCell ref="AH11:AI11"/>
    <mergeCell ref="AJ11:AK11"/>
    <mergeCell ref="AL11:AM11"/>
    <mergeCell ref="AN11:AO11"/>
    <mergeCell ref="AP11:AQ11"/>
    <mergeCell ref="X11:Y11"/>
    <mergeCell ref="Z11:AA11"/>
    <mergeCell ref="AB11:AC11"/>
    <mergeCell ref="AD11:AE11"/>
    <mergeCell ref="L16:M16"/>
    <mergeCell ref="N16:O16"/>
    <mergeCell ref="P16:Q16"/>
    <mergeCell ref="R16:S16"/>
    <mergeCell ref="T16:U16"/>
    <mergeCell ref="V16:W16"/>
    <mergeCell ref="T10:U10"/>
    <mergeCell ref="V10:W10"/>
    <mergeCell ref="X10:Y10"/>
    <mergeCell ref="Z10:AA10"/>
    <mergeCell ref="AB10:AC10"/>
    <mergeCell ref="AD10:AE10"/>
    <mergeCell ref="A12:A75"/>
    <mergeCell ref="B12:C14"/>
    <mergeCell ref="D12:D14"/>
    <mergeCell ref="E12:E14"/>
    <mergeCell ref="AF16:AG16"/>
    <mergeCell ref="AH16:AI16"/>
    <mergeCell ref="AJ16:AK16"/>
    <mergeCell ref="AR11:AS11"/>
    <mergeCell ref="AT11:AU11"/>
    <mergeCell ref="AV11:AW11"/>
    <mergeCell ref="AX11:AY11"/>
    <mergeCell ref="AH22:AI22"/>
    <mergeCell ref="AJ22:AK22"/>
    <mergeCell ref="N22:O22"/>
    <mergeCell ref="P22:Q22"/>
    <mergeCell ref="R22:S22"/>
    <mergeCell ref="T22:U22"/>
    <mergeCell ref="V22:W22"/>
    <mergeCell ref="X22:Y22"/>
    <mergeCell ref="B21:B23"/>
    <mergeCell ref="C21:C23"/>
    <mergeCell ref="D21:D23"/>
    <mergeCell ref="E21:E23"/>
    <mergeCell ref="AT22:AU22"/>
    <mergeCell ref="AV22:AW22"/>
    <mergeCell ref="Z22:AA22"/>
    <mergeCell ref="V9:W9"/>
    <mergeCell ref="X9:Y9"/>
    <mergeCell ref="Z9:AA9"/>
    <mergeCell ref="AB9:AC9"/>
    <mergeCell ref="AD9:AE9"/>
    <mergeCell ref="AF9:AG9"/>
    <mergeCell ref="T11:U11"/>
    <mergeCell ref="V11:W11"/>
    <mergeCell ref="B9:E9"/>
    <mergeCell ref="F9:G9"/>
    <mergeCell ref="BD10:BE10"/>
    <mergeCell ref="BF10:BG10"/>
    <mergeCell ref="BH10:BI10"/>
    <mergeCell ref="F11:G11"/>
    <mergeCell ref="H11:I11"/>
    <mergeCell ref="J11:K11"/>
    <mergeCell ref="L11:M11"/>
    <mergeCell ref="N11:O11"/>
    <mergeCell ref="P11:Q11"/>
    <mergeCell ref="R11:S11"/>
    <mergeCell ref="AR10:AS10"/>
    <mergeCell ref="AT10:AU10"/>
    <mergeCell ref="AV10:AW10"/>
    <mergeCell ref="AX10:AY10"/>
    <mergeCell ref="AZ10:BA10"/>
    <mergeCell ref="BB10:BC10"/>
    <mergeCell ref="AF10:AG10"/>
    <mergeCell ref="AH10:AI10"/>
    <mergeCell ref="AJ10:AK10"/>
    <mergeCell ref="AL10:AM10"/>
    <mergeCell ref="AN10:AO10"/>
    <mergeCell ref="AP10:AQ10"/>
    <mergeCell ref="F8:G8"/>
    <mergeCell ref="H8:I8"/>
    <mergeCell ref="J8:K8"/>
    <mergeCell ref="H9:I9"/>
    <mergeCell ref="J9:K9"/>
    <mergeCell ref="L9:M9"/>
    <mergeCell ref="N9:O9"/>
    <mergeCell ref="P9:Q9"/>
    <mergeCell ref="R9:S9"/>
    <mergeCell ref="T9:U9"/>
    <mergeCell ref="BF9:BG9"/>
    <mergeCell ref="BH9:BI9"/>
    <mergeCell ref="A10:D11"/>
    <mergeCell ref="F10:G10"/>
    <mergeCell ref="H10:I10"/>
    <mergeCell ref="J10:K10"/>
    <mergeCell ref="L10:M10"/>
    <mergeCell ref="N10:O10"/>
    <mergeCell ref="P10:Q10"/>
    <mergeCell ref="R10:S10"/>
    <mergeCell ref="AT9:AU9"/>
    <mergeCell ref="AV9:AW9"/>
    <mergeCell ref="AX9:AY9"/>
    <mergeCell ref="AZ9:BA9"/>
    <mergeCell ref="BB9:BC9"/>
    <mergeCell ref="BD9:BE9"/>
    <mergeCell ref="AH9:AI9"/>
    <mergeCell ref="AJ9:AK9"/>
    <mergeCell ref="AL9:AM9"/>
    <mergeCell ref="AN9:AO9"/>
    <mergeCell ref="AP9:AQ9"/>
    <mergeCell ref="AR9:AS9"/>
    <mergeCell ref="BH8:BI8"/>
    <mergeCell ref="AV8:AW8"/>
    <mergeCell ref="AX8:AY8"/>
    <mergeCell ref="AZ8:BA8"/>
    <mergeCell ref="BB8:BC8"/>
    <mergeCell ref="BD8:BE8"/>
    <mergeCell ref="BF8:BG8"/>
    <mergeCell ref="AJ8:AK8"/>
    <mergeCell ref="AL8:AM8"/>
    <mergeCell ref="AN8:AO8"/>
    <mergeCell ref="AP8:AQ8"/>
    <mergeCell ref="AR8:AS8"/>
    <mergeCell ref="AT8:AU8"/>
    <mergeCell ref="X8:Y8"/>
    <mergeCell ref="Z8:AA8"/>
    <mergeCell ref="AB8:AC8"/>
    <mergeCell ref="AD8:AE8"/>
    <mergeCell ref="AF8:AG8"/>
    <mergeCell ref="AH8:AI8"/>
    <mergeCell ref="L8:M8"/>
    <mergeCell ref="N8:O8"/>
    <mergeCell ref="P8:Q8"/>
    <mergeCell ref="R8:S8"/>
    <mergeCell ref="T8:U8"/>
    <mergeCell ref="V8:W8"/>
    <mergeCell ref="AV7:AW7"/>
    <mergeCell ref="AX7:AY7"/>
    <mergeCell ref="AZ7:BA7"/>
    <mergeCell ref="BB7:BC7"/>
    <mergeCell ref="BD7:BE7"/>
    <mergeCell ref="BF7:BG7"/>
    <mergeCell ref="AJ7:AK7"/>
    <mergeCell ref="AL7:AM7"/>
    <mergeCell ref="AN7:AO7"/>
    <mergeCell ref="AP7:AQ7"/>
    <mergeCell ref="AR7:AS7"/>
    <mergeCell ref="AT7:AU7"/>
    <mergeCell ref="X7:Y7"/>
    <mergeCell ref="Z7:AA7"/>
    <mergeCell ref="AB7:AC7"/>
    <mergeCell ref="AD7:AE7"/>
    <mergeCell ref="AF7:AG7"/>
    <mergeCell ref="AH7:AI7"/>
    <mergeCell ref="BH6:BI6"/>
    <mergeCell ref="F7:G7"/>
    <mergeCell ref="H7:I7"/>
    <mergeCell ref="J7:K7"/>
    <mergeCell ref="L7:M7"/>
    <mergeCell ref="N7:O7"/>
    <mergeCell ref="P7:Q7"/>
    <mergeCell ref="R7:S7"/>
    <mergeCell ref="T7:U7"/>
    <mergeCell ref="V7:W7"/>
    <mergeCell ref="AV6:AW6"/>
    <mergeCell ref="AX6:AY6"/>
    <mergeCell ref="AZ6:BA6"/>
    <mergeCell ref="BB6:BC6"/>
    <mergeCell ref="BD6:BE6"/>
    <mergeCell ref="BF6:BG6"/>
    <mergeCell ref="AJ6:AK6"/>
    <mergeCell ref="AL6:AM6"/>
    <mergeCell ref="AN6:AO6"/>
    <mergeCell ref="AP6:AQ6"/>
    <mergeCell ref="AR6:AS6"/>
    <mergeCell ref="AT6:AU6"/>
    <mergeCell ref="X6:Y6"/>
    <mergeCell ref="Z6:AA6"/>
    <mergeCell ref="AB6:AC6"/>
    <mergeCell ref="AD6:AE6"/>
    <mergeCell ref="AF6:AG6"/>
    <mergeCell ref="AH6:AI6"/>
    <mergeCell ref="BH7:BI7"/>
    <mergeCell ref="L4:M4"/>
    <mergeCell ref="N4:O4"/>
    <mergeCell ref="P4:Q4"/>
    <mergeCell ref="R4:S4"/>
    <mergeCell ref="BH5:BI5"/>
    <mergeCell ref="F6:G6"/>
    <mergeCell ref="H6:I6"/>
    <mergeCell ref="J6:K6"/>
    <mergeCell ref="L6:M6"/>
    <mergeCell ref="N6:O6"/>
    <mergeCell ref="P6:Q6"/>
    <mergeCell ref="R6:S6"/>
    <mergeCell ref="T6:U6"/>
    <mergeCell ref="V6:W6"/>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T5:U5"/>
    <mergeCell ref="V5:W5"/>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A1:E1"/>
    <mergeCell ref="A3:E3"/>
    <mergeCell ref="F3:I3"/>
    <mergeCell ref="J3:M3"/>
    <mergeCell ref="N3:Q3"/>
    <mergeCell ref="R3:U3"/>
    <mergeCell ref="T4:U4"/>
    <mergeCell ref="V4:W4"/>
    <mergeCell ref="AT3:AW3"/>
    <mergeCell ref="AX3:BA3"/>
    <mergeCell ref="BB3:BE3"/>
    <mergeCell ref="BF3:BI3"/>
    <mergeCell ref="BJ3:BJ10"/>
    <mergeCell ref="A4:A9"/>
    <mergeCell ref="B4:B8"/>
    <mergeCell ref="F4:G4"/>
    <mergeCell ref="H4:I4"/>
    <mergeCell ref="J4:K4"/>
    <mergeCell ref="V3:Y3"/>
    <mergeCell ref="Z3:AC3"/>
    <mergeCell ref="AD3:AG3"/>
    <mergeCell ref="AH3:AK3"/>
    <mergeCell ref="AL3:AO3"/>
    <mergeCell ref="AP3:AS3"/>
    <mergeCell ref="BH4:BI4"/>
    <mergeCell ref="F5:G5"/>
    <mergeCell ref="H5:I5"/>
    <mergeCell ref="J5:K5"/>
    <mergeCell ref="L5:M5"/>
    <mergeCell ref="N5:O5"/>
    <mergeCell ref="P5:Q5"/>
    <mergeCell ref="R5:S5"/>
  </mergeCells>
  <phoneticPr fontId="2"/>
  <conditionalFormatting sqref="F16 H16 J16 L16 N16 P16 R16 T16 V16 X16 Z16 AB16 AD16 AF16 AH16 AJ16 AL16 AN16 AP16 AR16 AT16 AV16 AX16 AZ16 BB16 BD16 BF16 BH16">
    <cfRule type="cellIs" dxfId="15" priority="4" stopIfTrue="1" operator="equal">
      <formula>1</formula>
    </cfRule>
  </conditionalFormatting>
  <conditionalFormatting sqref="F19 H19 J19 L19 N19 P19 R19 T19 V19 X19 Z19 AB19 AD19 AF19 AH19 AJ19 AL19 AN19 AP19 AR19 AT19 AV19 AX19 AZ19 BB19 BD19 BF19 BH19">
    <cfRule type="cellIs" dxfId="14" priority="3" stopIfTrue="1" operator="equal">
      <formula>1</formula>
    </cfRule>
  </conditionalFormatting>
  <conditionalFormatting sqref="F40 H40 J40 L40 N40 P40 R40 T40 V40 X40 Z40 AB40 AD40 AF40 AH40 AJ40 AL40 AN40 AP40 AR40 AT40 AV40 AX40 AZ40 BB40 BD40 BF40 BH40 F37 H37 J37 L37 N37 P37 R37 T37 V37 X37 Z37 AB37 AD37 AF37 AH37 AJ37 AL37 AN37 AP37 AR37 AT37 AV37 AX37 AZ37 BB37 BD37 BF37 BH37 F34 H34 J34 L34 N34 P34 R34 T34 V34 X34 Z34 AB34 AD34 AF34 AH34 AJ34 AL34 AN34 AP34 AR34 AT34 AV34 AX34 AZ34 BB34 BD34 BF34 BH34 F31 H31 J31 L31 N31 P31 R31 T31 V31 X31 Z31 AB31 AD31 AF31 AH31 AJ31 AL31 AN31 AP31 AR31 AT31 AV31 AX31 AZ31 BB31 BD31 BF31 BH31 F28 H28 J28 L28 N28 P28 R28 T28 V28 X28 Z28 AB28 AD28 AF28 AH28 AJ28 AL28 AN28 AP28 AR28 AT28 AV28 AX28 AZ28 BB28 BD28 BF28 BH28 F25 H25 J25 L25 N25 P25 R25 T25 V25 X25 Z25 AB25 AD25 AF25 AH25 AJ25 AL25 AN25 AP25 AR25 AT25 AV25 AX25 AZ25 BB25 BD25 BF25 BH25 F22 H22 J22 L22 N22 P22 R22 T22 V22 X22 Z22 AB22 AD22 AF22 AH22 AJ22 AL22 AN22 AP22 AR22 AT22 AV22 AX22 AZ22 BB22 BD22 BF22 BH22">
    <cfRule type="cellIs" dxfId="13" priority="2" stopIfTrue="1" operator="equal">
      <formula>1</formula>
    </cfRule>
  </conditionalFormatting>
  <conditionalFormatting sqref="F73 H73 J73 L73 N73 P73 R73 T73 V73 X73 Z73 AB73 AD73 AF73 AH73 AJ73 AL73 AN73 AP73 AR73 AT73 AV73 AX73 AZ73 BB73 BD73 BF73 BH73 F70 H70 J70 L70 N70 P70 R70 T70 V70 X70 Z70 AB70 AD70 AF70 AH70 AJ70 AL70 AN70 AP70 AR70 AT70 AV70 AX70 AZ70 BB70 BD70 BF70 BH70 F67 H67 J67 L67 N67 P67 R67 T67 V67 X67 Z67 AB67 AD67 AF67 AH67 AJ67 AL67 AN67 AP67 AR67 AT67 AV67 AX67 AZ67 BB67 BD67 BF67 BH67 F64 H64 J64 L64 N64 P64 R64 T64 V64 X64 Z64 AB64 AD64 AF64 AH64 AJ64 AL64 AN64 AP64 AR64 AT64 AV64 AX64 AZ64 BB64 BD64 BF64 BH64 F61 H61 J61 L61 N61 P61 R61 T61 V61 X61 Z61 AB61 AD61 AF61 AH61 AJ61 AL61 AN61 AP61 AR61 AT61 AV61 AX61 AZ61 BB61 BD61 BF61 BH61 F58 H58 J58 L58 N58 P58 R58 T58 V58 X58 Z58 AB58 AD58 AF58 AH58 AJ58 AL58 AN58 AP58 AR58 AT58 AV58 AX58 AZ58 BB58 BD58 BF58 BH58 F55 H55 J55 L55 N55 P55 R55 T55 V55 X55 Z55 AB55 AD55 AF55 AH55 AJ55 AL55 AN55 AP55 AR55 AT55 AV55 AX55 AZ55 BB55 BD55 BF55 BH55 F52 H52 J52 L52 N52 P52 R52 T52 V52 X52 Z52 AB52 AD52 AF52 AH52 AJ52 AL52 AN52 AP52 AR52 AT52 AV52 AX52 AZ52 BB52 BD52 BF52 BH52 F49 H49 J49 L49 N49 P49 R49 T49 V49 X49 Z49 AB49 AD49 AF49 AH49 AJ49 AL49 AN49 AP49 AR49 AT49 AV49 AX49 AZ49 BB49 BD49 BF49 BH49 F46 H46 J46 L46 N46 P46 R46 T46 V46 X46 Z46 AB46 AD46 AF46 AH46 AJ46 AL46 AN46 AP46 AR46 AT46 AV46 AX46 AZ46 BB46 BD46 BF46 BH46 F43 H43 J43 L43 N43 P43 R43 T43 V43 X43 Z43 AB43 AD43 AF43 AH43 AJ43 AL43 AN43 AP43 AR43 AT43 AV43 AX43 AZ43 BB43 BD43 BF43 BH43">
    <cfRule type="cellIs" dxfId="12" priority="1" stopIfTrue="1" operator="equal">
      <formula>1</formula>
    </cfRule>
  </conditionalFormatting>
  <printOptions horizontalCentered="1" verticalCentered="1"/>
  <pageMargins left="0.39370078740157483" right="0.19685039370078741" top="0.59055118110236227" bottom="0" header="0.39370078740157483" footer="3.937007874015748E-2"/>
  <pageSetup paperSize="9" scale="95" firstPageNumber="16" orientation="landscape" useFirstPageNumber="1" r:id="rId1"/>
  <headerFooter alignWithMargins="0">
    <oddHeader>&amp;R&amp;8【 &amp;A 】</oddHeader>
    <oddFooter>&amp;C&amp;P</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BBD28-6460-4836-B638-01F715B7337B}">
  <sheetPr>
    <tabColor rgb="FF92D050"/>
    <pageSetUpPr fitToPage="1"/>
  </sheetPr>
  <dimension ref="A1:BL87"/>
  <sheetViews>
    <sheetView showZeros="0" view="pageBreakPreview" zoomScaleNormal="100" zoomScaleSheetLayoutView="100" zoomScalePageLayoutView="85" workbookViewId="0">
      <selection activeCell="JA20" sqref="JA20"/>
    </sheetView>
  </sheetViews>
  <sheetFormatPr defaultColWidth="0" defaultRowHeight="10.5"/>
  <cols>
    <col min="1" max="1" width="4.625" style="209" customWidth="1"/>
    <col min="2" max="2" width="2.625" style="209" customWidth="1"/>
    <col min="3" max="3" width="8.625" style="209" customWidth="1"/>
    <col min="4" max="4" width="7.25" style="209" customWidth="1"/>
    <col min="5" max="5" width="8.625" style="209" customWidth="1"/>
    <col min="6" max="61" width="1.875" style="209" customWidth="1"/>
    <col min="62" max="62" width="9.625" style="209" customWidth="1"/>
    <col min="63" max="63" width="1.125" style="209" customWidth="1"/>
    <col min="64" max="64" width="3.625" style="209" customWidth="1"/>
    <col min="65" max="257" width="0" style="209" hidden="1"/>
    <col min="258" max="258" width="0.875" style="209" customWidth="1"/>
    <col min="259" max="259" width="4.625" style="209" customWidth="1"/>
    <col min="260" max="260" width="2.625" style="209" customWidth="1"/>
    <col min="261" max="262" width="8.625" style="209" customWidth="1"/>
    <col min="263" max="318" width="1.875" style="209" customWidth="1"/>
    <col min="319" max="319" width="9.625" style="209" customWidth="1"/>
    <col min="320" max="320" width="2.625" style="209" customWidth="1"/>
    <col min="321" max="514" width="0" style="209" hidden="1"/>
    <col min="515" max="515" width="4.625" style="209" customWidth="1"/>
    <col min="516" max="516" width="2.625" style="209" customWidth="1"/>
    <col min="517" max="518" width="8.625" style="209" customWidth="1"/>
    <col min="519" max="574" width="1.875" style="209" customWidth="1"/>
    <col min="575" max="575" width="9.625" style="209" customWidth="1"/>
    <col min="576" max="576" width="2.625" style="209" customWidth="1"/>
    <col min="577" max="770" width="0" style="209" hidden="1"/>
    <col min="771" max="771" width="4.625" style="209" customWidth="1"/>
    <col min="772" max="772" width="2.625" style="209" customWidth="1"/>
    <col min="773" max="774" width="8.625" style="209" customWidth="1"/>
    <col min="775" max="830" width="1.875" style="209" customWidth="1"/>
    <col min="831" max="831" width="9.625" style="209" customWidth="1"/>
    <col min="832" max="832" width="2.625" style="209" customWidth="1"/>
    <col min="833" max="1026" width="0" style="209" hidden="1"/>
    <col min="1027" max="1027" width="4.625" style="209" customWidth="1"/>
    <col min="1028" max="1028" width="2.625" style="209" customWidth="1"/>
    <col min="1029" max="1030" width="8.625" style="209" customWidth="1"/>
    <col min="1031" max="1086" width="1.875" style="209" customWidth="1"/>
    <col min="1087" max="1087" width="9.625" style="209" customWidth="1"/>
    <col min="1088" max="1088" width="2.625" style="209" customWidth="1"/>
    <col min="1089" max="1282" width="0" style="209" hidden="1"/>
    <col min="1283" max="1283" width="4.625" style="209" customWidth="1"/>
    <col min="1284" max="1284" width="2.625" style="209" customWidth="1"/>
    <col min="1285" max="1286" width="8.625" style="209" customWidth="1"/>
    <col min="1287" max="1342" width="1.875" style="209" customWidth="1"/>
    <col min="1343" max="1343" width="9.625" style="209" customWidth="1"/>
    <col min="1344" max="1344" width="2.625" style="209" customWidth="1"/>
    <col min="1345" max="1538" width="0" style="209" hidden="1"/>
    <col min="1539" max="1539" width="4.625" style="209" customWidth="1"/>
    <col min="1540" max="1540" width="2.625" style="209" customWidth="1"/>
    <col min="1541" max="1542" width="8.625" style="209" customWidth="1"/>
    <col min="1543" max="1598" width="1.875" style="209" customWidth="1"/>
    <col min="1599" max="1599" width="9.625" style="209" customWidth="1"/>
    <col min="1600" max="1600" width="2.625" style="209" customWidth="1"/>
    <col min="1601" max="1794" width="0" style="209" hidden="1"/>
    <col min="1795" max="1795" width="4.625" style="209" customWidth="1"/>
    <col min="1796" max="1796" width="2.625" style="209" customWidth="1"/>
    <col min="1797" max="1798" width="8.625" style="209" customWidth="1"/>
    <col min="1799" max="1854" width="1.875" style="209" customWidth="1"/>
    <col min="1855" max="1855" width="9.625" style="209" customWidth="1"/>
    <col min="1856" max="1856" width="2.625" style="209" customWidth="1"/>
    <col min="1857" max="2050" width="0" style="209" hidden="1"/>
    <col min="2051" max="2051" width="4.625" style="209" customWidth="1"/>
    <col min="2052" max="2052" width="2.625" style="209" customWidth="1"/>
    <col min="2053" max="2054" width="8.625" style="209" customWidth="1"/>
    <col min="2055" max="2110" width="1.875" style="209" customWidth="1"/>
    <col min="2111" max="2111" width="9.625" style="209" customWidth="1"/>
    <col min="2112" max="2112" width="2.625" style="209" customWidth="1"/>
    <col min="2113" max="2306" width="0" style="209" hidden="1"/>
    <col min="2307" max="2307" width="4.625" style="209" customWidth="1"/>
    <col min="2308" max="2308" width="2.625" style="209" customWidth="1"/>
    <col min="2309" max="2310" width="8.625" style="209" customWidth="1"/>
    <col min="2311" max="2366" width="1.875" style="209" customWidth="1"/>
    <col min="2367" max="2367" width="9.625" style="209" customWidth="1"/>
    <col min="2368" max="2368" width="2.625" style="209" customWidth="1"/>
    <col min="2369" max="2562" width="0" style="209" hidden="1"/>
    <col min="2563" max="2563" width="4.625" style="209" customWidth="1"/>
    <col min="2564" max="2564" width="2.625" style="209" customWidth="1"/>
    <col min="2565" max="2566" width="8.625" style="209" customWidth="1"/>
    <col min="2567" max="2622" width="1.875" style="209" customWidth="1"/>
    <col min="2623" max="2623" width="9.625" style="209" customWidth="1"/>
    <col min="2624" max="2624" width="2.625" style="209" customWidth="1"/>
    <col min="2625" max="2818" width="0" style="209" hidden="1"/>
    <col min="2819" max="2819" width="4.625" style="209" customWidth="1"/>
    <col min="2820" max="2820" width="2.625" style="209" customWidth="1"/>
    <col min="2821" max="2822" width="8.625" style="209" customWidth="1"/>
    <col min="2823" max="2878" width="1.875" style="209" customWidth="1"/>
    <col min="2879" max="2879" width="9.625" style="209" customWidth="1"/>
    <col min="2880" max="2880" width="2.625" style="209" customWidth="1"/>
    <col min="2881" max="3074" width="0" style="209" hidden="1"/>
    <col min="3075" max="3075" width="4.625" style="209" customWidth="1"/>
    <col min="3076" max="3076" width="2.625" style="209" customWidth="1"/>
    <col min="3077" max="3078" width="8.625" style="209" customWidth="1"/>
    <col min="3079" max="3134" width="1.875" style="209" customWidth="1"/>
    <col min="3135" max="3135" width="9.625" style="209" customWidth="1"/>
    <col min="3136" max="3136" width="2.625" style="209" customWidth="1"/>
    <col min="3137" max="3330" width="0" style="209" hidden="1"/>
    <col min="3331" max="3331" width="4.625" style="209" customWidth="1"/>
    <col min="3332" max="3332" width="2.625" style="209" customWidth="1"/>
    <col min="3333" max="3334" width="8.625" style="209" customWidth="1"/>
    <col min="3335" max="3390" width="1.875" style="209" customWidth="1"/>
    <col min="3391" max="3391" width="9.625" style="209" customWidth="1"/>
    <col min="3392" max="3392" width="2.625" style="209" customWidth="1"/>
    <col min="3393" max="3586" width="0" style="209" hidden="1"/>
    <col min="3587" max="3587" width="4.625" style="209" customWidth="1"/>
    <col min="3588" max="3588" width="2.625" style="209" customWidth="1"/>
    <col min="3589" max="3590" width="8.625" style="209" customWidth="1"/>
    <col min="3591" max="3646" width="1.875" style="209" customWidth="1"/>
    <col min="3647" max="3647" width="9.625" style="209" customWidth="1"/>
    <col min="3648" max="3648" width="2.625" style="209" customWidth="1"/>
    <col min="3649" max="3842" width="0" style="209" hidden="1"/>
    <col min="3843" max="3843" width="4.625" style="209" customWidth="1"/>
    <col min="3844" max="3844" width="2.625" style="209" customWidth="1"/>
    <col min="3845" max="3846" width="8.625" style="209" customWidth="1"/>
    <col min="3847" max="3902" width="1.875" style="209" customWidth="1"/>
    <col min="3903" max="3903" width="9.625" style="209" customWidth="1"/>
    <col min="3904" max="3904" width="2.625" style="209" customWidth="1"/>
    <col min="3905" max="4098" width="0" style="209" hidden="1"/>
    <col min="4099" max="4099" width="4.625" style="209" customWidth="1"/>
    <col min="4100" max="4100" width="2.625" style="209" customWidth="1"/>
    <col min="4101" max="4102" width="8.625" style="209" customWidth="1"/>
    <col min="4103" max="4158" width="1.875" style="209" customWidth="1"/>
    <col min="4159" max="4159" width="9.625" style="209" customWidth="1"/>
    <col min="4160" max="4160" width="2.625" style="209" customWidth="1"/>
    <col min="4161" max="4354" width="0" style="209" hidden="1"/>
    <col min="4355" max="4355" width="4.625" style="209" customWidth="1"/>
    <col min="4356" max="4356" width="2.625" style="209" customWidth="1"/>
    <col min="4357" max="4358" width="8.625" style="209" customWidth="1"/>
    <col min="4359" max="4414" width="1.875" style="209" customWidth="1"/>
    <col min="4415" max="4415" width="9.625" style="209" customWidth="1"/>
    <col min="4416" max="4416" width="2.625" style="209" customWidth="1"/>
    <col min="4417" max="4610" width="0" style="209" hidden="1"/>
    <col min="4611" max="4611" width="4.625" style="209" customWidth="1"/>
    <col min="4612" max="4612" width="2.625" style="209" customWidth="1"/>
    <col min="4613" max="4614" width="8.625" style="209" customWidth="1"/>
    <col min="4615" max="4670" width="1.875" style="209" customWidth="1"/>
    <col min="4671" max="4671" width="9.625" style="209" customWidth="1"/>
    <col min="4672" max="4672" width="2.625" style="209" customWidth="1"/>
    <col min="4673" max="4866" width="0" style="209" hidden="1"/>
    <col min="4867" max="4867" width="4.625" style="209" customWidth="1"/>
    <col min="4868" max="4868" width="2.625" style="209" customWidth="1"/>
    <col min="4869" max="4870" width="8.625" style="209" customWidth="1"/>
    <col min="4871" max="4926" width="1.875" style="209" customWidth="1"/>
    <col min="4927" max="4927" width="9.625" style="209" customWidth="1"/>
    <col min="4928" max="4928" width="2.625" style="209" customWidth="1"/>
    <col min="4929" max="5122" width="0" style="209" hidden="1"/>
    <col min="5123" max="5123" width="4.625" style="209" customWidth="1"/>
    <col min="5124" max="5124" width="2.625" style="209" customWidth="1"/>
    <col min="5125" max="5126" width="8.625" style="209" customWidth="1"/>
    <col min="5127" max="5182" width="1.875" style="209" customWidth="1"/>
    <col min="5183" max="5183" width="9.625" style="209" customWidth="1"/>
    <col min="5184" max="5184" width="2.625" style="209" customWidth="1"/>
    <col min="5185" max="5378" width="0" style="209" hidden="1"/>
    <col min="5379" max="5379" width="4.625" style="209" customWidth="1"/>
    <col min="5380" max="5380" width="2.625" style="209" customWidth="1"/>
    <col min="5381" max="5382" width="8.625" style="209" customWidth="1"/>
    <col min="5383" max="5438" width="1.875" style="209" customWidth="1"/>
    <col min="5439" max="5439" width="9.625" style="209" customWidth="1"/>
    <col min="5440" max="5440" width="2.625" style="209" customWidth="1"/>
    <col min="5441" max="5634" width="0" style="209" hidden="1"/>
    <col min="5635" max="5635" width="4.625" style="209" customWidth="1"/>
    <col min="5636" max="5636" width="2.625" style="209" customWidth="1"/>
    <col min="5637" max="5638" width="8.625" style="209" customWidth="1"/>
    <col min="5639" max="5694" width="1.875" style="209" customWidth="1"/>
    <col min="5695" max="5695" width="9.625" style="209" customWidth="1"/>
    <col min="5696" max="5696" width="2.625" style="209" customWidth="1"/>
    <col min="5697" max="5890" width="0" style="209" hidden="1"/>
    <col min="5891" max="5891" width="4.625" style="209" customWidth="1"/>
    <col min="5892" max="5892" width="2.625" style="209" customWidth="1"/>
    <col min="5893" max="5894" width="8.625" style="209" customWidth="1"/>
    <col min="5895" max="5950" width="1.875" style="209" customWidth="1"/>
    <col min="5951" max="5951" width="9.625" style="209" customWidth="1"/>
    <col min="5952" max="5952" width="2.625" style="209" customWidth="1"/>
    <col min="5953" max="6146" width="0" style="209" hidden="1"/>
    <col min="6147" max="6147" width="4.625" style="209" customWidth="1"/>
    <col min="6148" max="6148" width="2.625" style="209" customWidth="1"/>
    <col min="6149" max="6150" width="8.625" style="209" customWidth="1"/>
    <col min="6151" max="6206" width="1.875" style="209" customWidth="1"/>
    <col min="6207" max="6207" width="9.625" style="209" customWidth="1"/>
    <col min="6208" max="6208" width="2.625" style="209" customWidth="1"/>
    <col min="6209" max="6402" width="0" style="209" hidden="1"/>
    <col min="6403" max="6403" width="4.625" style="209" customWidth="1"/>
    <col min="6404" max="6404" width="2.625" style="209" customWidth="1"/>
    <col min="6405" max="6406" width="8.625" style="209" customWidth="1"/>
    <col min="6407" max="6462" width="1.875" style="209" customWidth="1"/>
    <col min="6463" max="6463" width="9.625" style="209" customWidth="1"/>
    <col min="6464" max="6464" width="2.625" style="209" customWidth="1"/>
    <col min="6465" max="6658" width="0" style="209" hidden="1"/>
    <col min="6659" max="6659" width="4.625" style="209" customWidth="1"/>
    <col min="6660" max="6660" width="2.625" style="209" customWidth="1"/>
    <col min="6661" max="6662" width="8.625" style="209" customWidth="1"/>
    <col min="6663" max="6718" width="1.875" style="209" customWidth="1"/>
    <col min="6719" max="6719" width="9.625" style="209" customWidth="1"/>
    <col min="6720" max="6720" width="2.625" style="209" customWidth="1"/>
    <col min="6721" max="6914" width="0" style="209" hidden="1"/>
    <col min="6915" max="6915" width="4.625" style="209" customWidth="1"/>
    <col min="6916" max="6916" width="2.625" style="209" customWidth="1"/>
    <col min="6917" max="6918" width="8.625" style="209" customWidth="1"/>
    <col min="6919" max="6974" width="1.875" style="209" customWidth="1"/>
    <col min="6975" max="6975" width="9.625" style="209" customWidth="1"/>
    <col min="6976" max="6976" width="2.625" style="209" customWidth="1"/>
    <col min="6977" max="7170" width="0" style="209" hidden="1"/>
    <col min="7171" max="7171" width="4.625" style="209" customWidth="1"/>
    <col min="7172" max="7172" width="2.625" style="209" customWidth="1"/>
    <col min="7173" max="7174" width="8.625" style="209" customWidth="1"/>
    <col min="7175" max="7230" width="1.875" style="209" customWidth="1"/>
    <col min="7231" max="7231" width="9.625" style="209" customWidth="1"/>
    <col min="7232" max="7232" width="2.625" style="209" customWidth="1"/>
    <col min="7233" max="7426" width="0" style="209" hidden="1"/>
    <col min="7427" max="7427" width="4.625" style="209" customWidth="1"/>
    <col min="7428" max="7428" width="2.625" style="209" customWidth="1"/>
    <col min="7429" max="7430" width="8.625" style="209" customWidth="1"/>
    <col min="7431" max="7486" width="1.875" style="209" customWidth="1"/>
    <col min="7487" max="7487" width="9.625" style="209" customWidth="1"/>
    <col min="7488" max="7488" width="2.625" style="209" customWidth="1"/>
    <col min="7489" max="7682" width="0" style="209" hidden="1"/>
    <col min="7683" max="7683" width="4.625" style="209" customWidth="1"/>
    <col min="7684" max="7684" width="2.625" style="209" customWidth="1"/>
    <col min="7685" max="7686" width="8.625" style="209" customWidth="1"/>
    <col min="7687" max="7742" width="1.875" style="209" customWidth="1"/>
    <col min="7743" max="7743" width="9.625" style="209" customWidth="1"/>
    <col min="7744" max="7744" width="2.625" style="209" customWidth="1"/>
    <col min="7745" max="7938" width="0" style="209" hidden="1"/>
    <col min="7939" max="7939" width="4.625" style="209" customWidth="1"/>
    <col min="7940" max="7940" width="2.625" style="209" customWidth="1"/>
    <col min="7941" max="7942" width="8.625" style="209" customWidth="1"/>
    <col min="7943" max="7998" width="1.875" style="209" customWidth="1"/>
    <col min="7999" max="7999" width="9.625" style="209" customWidth="1"/>
    <col min="8000" max="8000" width="2.625" style="209" customWidth="1"/>
    <col min="8001" max="8194" width="0" style="209" hidden="1"/>
    <col min="8195" max="8195" width="4.625" style="209" customWidth="1"/>
    <col min="8196" max="8196" width="2.625" style="209" customWidth="1"/>
    <col min="8197" max="8198" width="8.625" style="209" customWidth="1"/>
    <col min="8199" max="8254" width="1.875" style="209" customWidth="1"/>
    <col min="8255" max="8255" width="9.625" style="209" customWidth="1"/>
    <col min="8256" max="8256" width="2.625" style="209" customWidth="1"/>
    <col min="8257" max="8450" width="0" style="209" hidden="1"/>
    <col min="8451" max="8451" width="4.625" style="209" customWidth="1"/>
    <col min="8452" max="8452" width="2.625" style="209" customWidth="1"/>
    <col min="8453" max="8454" width="8.625" style="209" customWidth="1"/>
    <col min="8455" max="8510" width="1.875" style="209" customWidth="1"/>
    <col min="8511" max="8511" width="9.625" style="209" customWidth="1"/>
    <col min="8512" max="8512" width="2.625" style="209" customWidth="1"/>
    <col min="8513" max="8706" width="0" style="209" hidden="1"/>
    <col min="8707" max="8707" width="4.625" style="209" customWidth="1"/>
    <col min="8708" max="8708" width="2.625" style="209" customWidth="1"/>
    <col min="8709" max="8710" width="8.625" style="209" customWidth="1"/>
    <col min="8711" max="8766" width="1.875" style="209" customWidth="1"/>
    <col min="8767" max="8767" width="9.625" style="209" customWidth="1"/>
    <col min="8768" max="8768" width="2.625" style="209" customWidth="1"/>
    <col min="8769" max="8962" width="0" style="209" hidden="1"/>
    <col min="8963" max="8963" width="4.625" style="209" customWidth="1"/>
    <col min="8964" max="8964" width="2.625" style="209" customWidth="1"/>
    <col min="8965" max="8966" width="8.625" style="209" customWidth="1"/>
    <col min="8967" max="9022" width="1.875" style="209" customWidth="1"/>
    <col min="9023" max="9023" width="9.625" style="209" customWidth="1"/>
    <col min="9024" max="9024" width="2.625" style="209" customWidth="1"/>
    <col min="9025" max="9218" width="0" style="209" hidden="1"/>
    <col min="9219" max="9219" width="4.625" style="209" customWidth="1"/>
    <col min="9220" max="9220" width="2.625" style="209" customWidth="1"/>
    <col min="9221" max="9222" width="8.625" style="209" customWidth="1"/>
    <col min="9223" max="9278" width="1.875" style="209" customWidth="1"/>
    <col min="9279" max="9279" width="9.625" style="209" customWidth="1"/>
    <col min="9280" max="9280" width="2.625" style="209" customWidth="1"/>
    <col min="9281" max="9474" width="0" style="209" hidden="1"/>
    <col min="9475" max="9475" width="4.625" style="209" customWidth="1"/>
    <col min="9476" max="9476" width="2.625" style="209" customWidth="1"/>
    <col min="9477" max="9478" width="8.625" style="209" customWidth="1"/>
    <col min="9479" max="9534" width="1.875" style="209" customWidth="1"/>
    <col min="9535" max="9535" width="9.625" style="209" customWidth="1"/>
    <col min="9536" max="9536" width="2.625" style="209" customWidth="1"/>
    <col min="9537" max="9730" width="0" style="209" hidden="1"/>
    <col min="9731" max="9731" width="4.625" style="209" customWidth="1"/>
    <col min="9732" max="9732" width="2.625" style="209" customWidth="1"/>
    <col min="9733" max="9734" width="8.625" style="209" customWidth="1"/>
    <col min="9735" max="9790" width="1.875" style="209" customWidth="1"/>
    <col min="9791" max="9791" width="9.625" style="209" customWidth="1"/>
    <col min="9792" max="9792" width="2.625" style="209" customWidth="1"/>
    <col min="9793" max="9986" width="0" style="209" hidden="1"/>
    <col min="9987" max="9987" width="4.625" style="209" customWidth="1"/>
    <col min="9988" max="9988" width="2.625" style="209" customWidth="1"/>
    <col min="9989" max="9990" width="8.625" style="209" customWidth="1"/>
    <col min="9991" max="10046" width="1.875" style="209" customWidth="1"/>
    <col min="10047" max="10047" width="9.625" style="209" customWidth="1"/>
    <col min="10048" max="10048" width="2.625" style="209" customWidth="1"/>
    <col min="10049" max="10242" width="0" style="209" hidden="1"/>
    <col min="10243" max="10243" width="4.625" style="209" customWidth="1"/>
    <col min="10244" max="10244" width="2.625" style="209" customWidth="1"/>
    <col min="10245" max="10246" width="8.625" style="209" customWidth="1"/>
    <col min="10247" max="10302" width="1.875" style="209" customWidth="1"/>
    <col min="10303" max="10303" width="9.625" style="209" customWidth="1"/>
    <col min="10304" max="10304" width="2.625" style="209" customWidth="1"/>
    <col min="10305" max="10498" width="0" style="209" hidden="1"/>
    <col min="10499" max="10499" width="4.625" style="209" customWidth="1"/>
    <col min="10500" max="10500" width="2.625" style="209" customWidth="1"/>
    <col min="10501" max="10502" width="8.625" style="209" customWidth="1"/>
    <col min="10503" max="10558" width="1.875" style="209" customWidth="1"/>
    <col min="10559" max="10559" width="9.625" style="209" customWidth="1"/>
    <col min="10560" max="10560" width="2.625" style="209" customWidth="1"/>
    <col min="10561" max="10754" width="0" style="209" hidden="1"/>
    <col min="10755" max="10755" width="4.625" style="209" customWidth="1"/>
    <col min="10756" max="10756" width="2.625" style="209" customWidth="1"/>
    <col min="10757" max="10758" width="8.625" style="209" customWidth="1"/>
    <col min="10759" max="10814" width="1.875" style="209" customWidth="1"/>
    <col min="10815" max="10815" width="9.625" style="209" customWidth="1"/>
    <col min="10816" max="10816" width="2.625" style="209" customWidth="1"/>
    <col min="10817" max="11010" width="0" style="209" hidden="1"/>
    <col min="11011" max="11011" width="4.625" style="209" customWidth="1"/>
    <col min="11012" max="11012" width="2.625" style="209" customWidth="1"/>
    <col min="11013" max="11014" width="8.625" style="209" customWidth="1"/>
    <col min="11015" max="11070" width="1.875" style="209" customWidth="1"/>
    <col min="11071" max="11071" width="9.625" style="209" customWidth="1"/>
    <col min="11072" max="11072" width="2.625" style="209" customWidth="1"/>
    <col min="11073" max="11266" width="0" style="209" hidden="1"/>
    <col min="11267" max="11267" width="4.625" style="209" customWidth="1"/>
    <col min="11268" max="11268" width="2.625" style="209" customWidth="1"/>
    <col min="11269" max="11270" width="8.625" style="209" customWidth="1"/>
    <col min="11271" max="11326" width="1.875" style="209" customWidth="1"/>
    <col min="11327" max="11327" width="9.625" style="209" customWidth="1"/>
    <col min="11328" max="11328" width="2.625" style="209" customWidth="1"/>
    <col min="11329" max="11522" width="0" style="209" hidden="1"/>
    <col min="11523" max="11523" width="4.625" style="209" customWidth="1"/>
    <col min="11524" max="11524" width="2.625" style="209" customWidth="1"/>
    <col min="11525" max="11526" width="8.625" style="209" customWidth="1"/>
    <col min="11527" max="11582" width="1.875" style="209" customWidth="1"/>
    <col min="11583" max="11583" width="9.625" style="209" customWidth="1"/>
    <col min="11584" max="11584" width="2.625" style="209" customWidth="1"/>
    <col min="11585" max="11778" width="0" style="209" hidden="1"/>
    <col min="11779" max="11779" width="4.625" style="209" customWidth="1"/>
    <col min="11780" max="11780" width="2.625" style="209" customWidth="1"/>
    <col min="11781" max="11782" width="8.625" style="209" customWidth="1"/>
    <col min="11783" max="11838" width="1.875" style="209" customWidth="1"/>
    <col min="11839" max="11839" width="9.625" style="209" customWidth="1"/>
    <col min="11840" max="11840" width="2.625" style="209" customWidth="1"/>
    <col min="11841" max="12034" width="0" style="209" hidden="1"/>
    <col min="12035" max="12035" width="4.625" style="209" customWidth="1"/>
    <col min="12036" max="12036" width="2.625" style="209" customWidth="1"/>
    <col min="12037" max="12038" width="8.625" style="209" customWidth="1"/>
    <col min="12039" max="12094" width="1.875" style="209" customWidth="1"/>
    <col min="12095" max="12095" width="9.625" style="209" customWidth="1"/>
    <col min="12096" max="12096" width="2.625" style="209" customWidth="1"/>
    <col min="12097" max="12290" width="0" style="209" hidden="1"/>
    <col min="12291" max="12291" width="4.625" style="209" customWidth="1"/>
    <col min="12292" max="12292" width="2.625" style="209" customWidth="1"/>
    <col min="12293" max="12294" width="8.625" style="209" customWidth="1"/>
    <col min="12295" max="12350" width="1.875" style="209" customWidth="1"/>
    <col min="12351" max="12351" width="9.625" style="209" customWidth="1"/>
    <col min="12352" max="12352" width="2.625" style="209" customWidth="1"/>
    <col min="12353" max="12546" width="0" style="209" hidden="1"/>
    <col min="12547" max="12547" width="4.625" style="209" customWidth="1"/>
    <col min="12548" max="12548" width="2.625" style="209" customWidth="1"/>
    <col min="12549" max="12550" width="8.625" style="209" customWidth="1"/>
    <col min="12551" max="12606" width="1.875" style="209" customWidth="1"/>
    <col min="12607" max="12607" width="9.625" style="209" customWidth="1"/>
    <col min="12608" max="12608" width="2.625" style="209" customWidth="1"/>
    <col min="12609" max="12802" width="0" style="209" hidden="1"/>
    <col min="12803" max="12803" width="4.625" style="209" customWidth="1"/>
    <col min="12804" max="12804" width="2.625" style="209" customWidth="1"/>
    <col min="12805" max="12806" width="8.625" style="209" customWidth="1"/>
    <col min="12807" max="12862" width="1.875" style="209" customWidth="1"/>
    <col min="12863" max="12863" width="9.625" style="209" customWidth="1"/>
    <col min="12864" max="12864" width="2.625" style="209" customWidth="1"/>
    <col min="12865" max="13058" width="0" style="209" hidden="1"/>
    <col min="13059" max="13059" width="4.625" style="209" customWidth="1"/>
    <col min="13060" max="13060" width="2.625" style="209" customWidth="1"/>
    <col min="13061" max="13062" width="8.625" style="209" customWidth="1"/>
    <col min="13063" max="13118" width="1.875" style="209" customWidth="1"/>
    <col min="13119" max="13119" width="9.625" style="209" customWidth="1"/>
    <col min="13120" max="13120" width="2.625" style="209" customWidth="1"/>
    <col min="13121" max="13314" width="0" style="209" hidden="1"/>
    <col min="13315" max="13315" width="4.625" style="209" customWidth="1"/>
    <col min="13316" max="13316" width="2.625" style="209" customWidth="1"/>
    <col min="13317" max="13318" width="8.625" style="209" customWidth="1"/>
    <col min="13319" max="13374" width="1.875" style="209" customWidth="1"/>
    <col min="13375" max="13375" width="9.625" style="209" customWidth="1"/>
    <col min="13376" max="13376" width="2.625" style="209" customWidth="1"/>
    <col min="13377" max="13570" width="0" style="209" hidden="1"/>
    <col min="13571" max="13571" width="4.625" style="209" customWidth="1"/>
    <col min="13572" max="13572" width="2.625" style="209" customWidth="1"/>
    <col min="13573" max="13574" width="8.625" style="209" customWidth="1"/>
    <col min="13575" max="13630" width="1.875" style="209" customWidth="1"/>
    <col min="13631" max="13631" width="9.625" style="209" customWidth="1"/>
    <col min="13632" max="13632" width="2.625" style="209" customWidth="1"/>
    <col min="13633" max="13826" width="0" style="209" hidden="1"/>
    <col min="13827" max="13827" width="4.625" style="209" customWidth="1"/>
    <col min="13828" max="13828" width="2.625" style="209" customWidth="1"/>
    <col min="13829" max="13830" width="8.625" style="209" customWidth="1"/>
    <col min="13831" max="13886" width="1.875" style="209" customWidth="1"/>
    <col min="13887" max="13887" width="9.625" style="209" customWidth="1"/>
    <col min="13888" max="13888" width="2.625" style="209" customWidth="1"/>
    <col min="13889" max="14082" width="0" style="209" hidden="1"/>
    <col min="14083" max="14083" width="4.625" style="209" customWidth="1"/>
    <col min="14084" max="14084" width="2.625" style="209" customWidth="1"/>
    <col min="14085" max="14086" width="8.625" style="209" customWidth="1"/>
    <col min="14087" max="14142" width="1.875" style="209" customWidth="1"/>
    <col min="14143" max="14143" width="9.625" style="209" customWidth="1"/>
    <col min="14144" max="14144" width="2.625" style="209" customWidth="1"/>
    <col min="14145" max="14338" width="0" style="209" hidden="1"/>
    <col min="14339" max="14339" width="4.625" style="209" customWidth="1"/>
    <col min="14340" max="14340" width="2.625" style="209" customWidth="1"/>
    <col min="14341" max="14342" width="8.625" style="209" customWidth="1"/>
    <col min="14343" max="14398" width="1.875" style="209" customWidth="1"/>
    <col min="14399" max="14399" width="9.625" style="209" customWidth="1"/>
    <col min="14400" max="14400" width="2.625" style="209" customWidth="1"/>
    <col min="14401" max="14594" width="0" style="209" hidden="1"/>
    <col min="14595" max="14595" width="4.625" style="209" customWidth="1"/>
    <col min="14596" max="14596" width="2.625" style="209" customWidth="1"/>
    <col min="14597" max="14598" width="8.625" style="209" customWidth="1"/>
    <col min="14599" max="14654" width="1.875" style="209" customWidth="1"/>
    <col min="14655" max="14655" width="9.625" style="209" customWidth="1"/>
    <col min="14656" max="14656" width="2.625" style="209" customWidth="1"/>
    <col min="14657" max="14850" width="0" style="209" hidden="1"/>
    <col min="14851" max="14851" width="4.625" style="209" customWidth="1"/>
    <col min="14852" max="14852" width="2.625" style="209" customWidth="1"/>
    <col min="14853" max="14854" width="8.625" style="209" customWidth="1"/>
    <col min="14855" max="14910" width="1.875" style="209" customWidth="1"/>
    <col min="14911" max="14911" width="9.625" style="209" customWidth="1"/>
    <col min="14912" max="14912" width="2.625" style="209" customWidth="1"/>
    <col min="14913" max="15106" width="0" style="209" hidden="1"/>
    <col min="15107" max="15107" width="4.625" style="209" customWidth="1"/>
    <col min="15108" max="15108" width="2.625" style="209" customWidth="1"/>
    <col min="15109" max="15110" width="8.625" style="209" customWidth="1"/>
    <col min="15111" max="15166" width="1.875" style="209" customWidth="1"/>
    <col min="15167" max="15167" width="9.625" style="209" customWidth="1"/>
    <col min="15168" max="15168" width="2.625" style="209" customWidth="1"/>
    <col min="15169" max="15362" width="0" style="209" hidden="1"/>
    <col min="15363" max="15363" width="4.625" style="209" customWidth="1"/>
    <col min="15364" max="15364" width="2.625" style="209" customWidth="1"/>
    <col min="15365" max="15366" width="8.625" style="209" customWidth="1"/>
    <col min="15367" max="15422" width="1.875" style="209" customWidth="1"/>
    <col min="15423" max="15423" width="9.625" style="209" customWidth="1"/>
    <col min="15424" max="15424" width="2.625" style="209" customWidth="1"/>
    <col min="15425" max="15618" width="0" style="209" hidden="1"/>
    <col min="15619" max="15619" width="4.625" style="209" customWidth="1"/>
    <col min="15620" max="15620" width="2.625" style="209" customWidth="1"/>
    <col min="15621" max="15622" width="8.625" style="209" customWidth="1"/>
    <col min="15623" max="15678" width="1.875" style="209" customWidth="1"/>
    <col min="15679" max="15679" width="9.625" style="209" customWidth="1"/>
    <col min="15680" max="15680" width="2.625" style="209" customWidth="1"/>
    <col min="15681" max="15874" width="0" style="209" hidden="1"/>
    <col min="15875" max="15875" width="4.625" style="209" customWidth="1"/>
    <col min="15876" max="15876" width="2.625" style="209" customWidth="1"/>
    <col min="15877" max="15878" width="8.625" style="209" customWidth="1"/>
    <col min="15879" max="15934" width="1.875" style="209" customWidth="1"/>
    <col min="15935" max="15935" width="9.625" style="209" customWidth="1"/>
    <col min="15936" max="15936" width="2.625" style="209" customWidth="1"/>
    <col min="15937" max="16130" width="0" style="209" hidden="1"/>
    <col min="16131" max="16131" width="4.625" style="209" customWidth="1"/>
    <col min="16132" max="16132" width="2.625" style="209" customWidth="1"/>
    <col min="16133" max="16134" width="8.625" style="209" customWidth="1"/>
    <col min="16135" max="16190" width="1.875" style="209" customWidth="1"/>
    <col min="16191" max="16191" width="9.625" style="209" customWidth="1"/>
    <col min="16192" max="16192" width="2.625" style="209" customWidth="1"/>
    <col min="16193" max="16384" width="0" style="209" hidden="1"/>
  </cols>
  <sheetData>
    <row r="1" spans="1:64" ht="13.5" customHeight="1">
      <c r="A1" s="1360" t="s">
        <v>765</v>
      </c>
      <c r="B1" s="1360"/>
      <c r="C1" s="1360"/>
      <c r="D1" s="1360"/>
      <c r="E1" s="346" t="s">
        <v>831</v>
      </c>
      <c r="F1" s="278"/>
      <c r="G1" s="278"/>
      <c r="H1" s="278"/>
      <c r="I1" s="278"/>
      <c r="J1" s="346"/>
    </row>
    <row r="2" spans="1:64" ht="13.5" customHeight="1">
      <c r="B2" s="210" t="s">
        <v>770</v>
      </c>
      <c r="C2" s="211"/>
      <c r="D2" s="211"/>
      <c r="E2" s="211"/>
      <c r="F2" s="211"/>
      <c r="G2" s="211"/>
      <c r="H2" s="211"/>
      <c r="I2" s="212"/>
      <c r="BB2" s="209" t="s">
        <v>646</v>
      </c>
      <c r="BF2" s="209" t="s">
        <v>832</v>
      </c>
    </row>
    <row r="3" spans="1:64" ht="15.95" customHeight="1">
      <c r="A3" s="568" t="s">
        <v>647</v>
      </c>
      <c r="B3" s="569"/>
      <c r="C3" s="569"/>
      <c r="D3" s="569"/>
      <c r="E3" s="570"/>
      <c r="F3" s="1032">
        <v>0.29166666666666669</v>
      </c>
      <c r="G3" s="1033"/>
      <c r="H3" s="1033"/>
      <c r="I3" s="1033"/>
      <c r="J3" s="1032">
        <v>0.33333333333333298</v>
      </c>
      <c r="K3" s="1033"/>
      <c r="L3" s="1033"/>
      <c r="M3" s="1034"/>
      <c r="N3" s="1033">
        <v>0.375</v>
      </c>
      <c r="O3" s="1033"/>
      <c r="P3" s="1033"/>
      <c r="Q3" s="1033"/>
      <c r="R3" s="1032">
        <v>0.41666666666666702</v>
      </c>
      <c r="S3" s="1033"/>
      <c r="T3" s="1033"/>
      <c r="U3" s="1034"/>
      <c r="V3" s="1033">
        <v>0.45833333333333298</v>
      </c>
      <c r="W3" s="1033"/>
      <c r="X3" s="1033"/>
      <c r="Y3" s="1033"/>
      <c r="Z3" s="1032">
        <v>0.5</v>
      </c>
      <c r="AA3" s="1033"/>
      <c r="AB3" s="1033"/>
      <c r="AC3" s="1034"/>
      <c r="AD3" s="1024">
        <v>0.54166666666666696</v>
      </c>
      <c r="AE3" s="1024"/>
      <c r="AF3" s="1024"/>
      <c r="AG3" s="1024"/>
      <c r="AH3" s="1024">
        <v>0.58333333333333304</v>
      </c>
      <c r="AI3" s="1024"/>
      <c r="AJ3" s="1024"/>
      <c r="AK3" s="1024"/>
      <c r="AL3" s="1024">
        <v>0.625</v>
      </c>
      <c r="AM3" s="1024"/>
      <c r="AN3" s="1024"/>
      <c r="AO3" s="1024"/>
      <c r="AP3" s="1024">
        <v>0.66666666666666696</v>
      </c>
      <c r="AQ3" s="1024"/>
      <c r="AR3" s="1024"/>
      <c r="AS3" s="1024"/>
      <c r="AT3" s="1024">
        <v>0.70833333333333304</v>
      </c>
      <c r="AU3" s="1024"/>
      <c r="AV3" s="1024"/>
      <c r="AW3" s="1024"/>
      <c r="AX3" s="1024">
        <v>0.75</v>
      </c>
      <c r="AY3" s="1024"/>
      <c r="AZ3" s="1024"/>
      <c r="BA3" s="1024"/>
      <c r="BB3" s="1024">
        <v>0.79166666666666696</v>
      </c>
      <c r="BC3" s="1024"/>
      <c r="BD3" s="1024"/>
      <c r="BE3" s="1024"/>
      <c r="BF3" s="1024">
        <v>0.83333333333333337</v>
      </c>
      <c r="BG3" s="1024"/>
      <c r="BH3" s="1024"/>
      <c r="BI3" s="1024"/>
      <c r="BJ3" s="1008" t="s">
        <v>648</v>
      </c>
      <c r="BK3" s="532"/>
    </row>
    <row r="4" spans="1:64" ht="15" customHeight="1">
      <c r="A4" s="1301" t="s">
        <v>649</v>
      </c>
      <c r="B4" s="1365" t="s">
        <v>750</v>
      </c>
      <c r="C4" s="213" t="s">
        <v>650</v>
      </c>
      <c r="D4" s="283"/>
      <c r="E4" s="214"/>
      <c r="F4" s="1363"/>
      <c r="G4" s="1364"/>
      <c r="H4" s="1363">
        <v>0</v>
      </c>
      <c r="I4" s="1364"/>
      <c r="J4" s="1363">
        <v>0</v>
      </c>
      <c r="K4" s="1364"/>
      <c r="L4" s="1363">
        <v>0</v>
      </c>
      <c r="M4" s="1364"/>
      <c r="N4" s="1363"/>
      <c r="O4" s="1364"/>
      <c r="P4" s="1363"/>
      <c r="Q4" s="1364"/>
      <c r="R4" s="1363"/>
      <c r="S4" s="1364"/>
      <c r="T4" s="1363"/>
      <c r="U4" s="1364"/>
      <c r="V4" s="1363"/>
      <c r="W4" s="1364"/>
      <c r="X4" s="1363"/>
      <c r="Y4" s="1364"/>
      <c r="Z4" s="1363"/>
      <c r="AA4" s="1364"/>
      <c r="AB4" s="1363"/>
      <c r="AC4" s="1364"/>
      <c r="AD4" s="1363"/>
      <c r="AE4" s="1364"/>
      <c r="AF4" s="1363"/>
      <c r="AG4" s="1364"/>
      <c r="AH4" s="1363"/>
      <c r="AI4" s="1364"/>
      <c r="AJ4" s="1363"/>
      <c r="AK4" s="1364"/>
      <c r="AL4" s="1363"/>
      <c r="AM4" s="1364"/>
      <c r="AN4" s="1363"/>
      <c r="AO4" s="1364"/>
      <c r="AP4" s="1363"/>
      <c r="AQ4" s="1364"/>
      <c r="AR4" s="1363"/>
      <c r="AS4" s="1364"/>
      <c r="AT4" s="1363"/>
      <c r="AU4" s="1364"/>
      <c r="AV4" s="1363"/>
      <c r="AW4" s="1417"/>
      <c r="AX4" s="1363"/>
      <c r="AY4" s="1417"/>
      <c r="AZ4" s="1364"/>
      <c r="BA4" s="1417"/>
      <c r="BB4" s="1363"/>
      <c r="BC4" s="1364"/>
      <c r="BD4" s="1363"/>
      <c r="BE4" s="1417"/>
      <c r="BF4" s="1363"/>
      <c r="BG4" s="1417"/>
      <c r="BH4" s="1364"/>
      <c r="BI4" s="1417"/>
      <c r="BJ4" s="1148"/>
      <c r="BK4" s="528"/>
    </row>
    <row r="5" spans="1:64" ht="15" customHeight="1">
      <c r="A5" s="1301"/>
      <c r="B5" s="846"/>
      <c r="C5" s="524" t="s">
        <v>651</v>
      </c>
      <c r="D5" s="525"/>
      <c r="E5" s="526"/>
      <c r="F5" s="1366"/>
      <c r="G5" s="1367"/>
      <c r="H5" s="1366">
        <v>3</v>
      </c>
      <c r="I5" s="1367"/>
      <c r="J5" s="1366">
        <v>5</v>
      </c>
      <c r="K5" s="1367"/>
      <c r="L5" s="1366">
        <v>8</v>
      </c>
      <c r="M5" s="1367"/>
      <c r="N5" s="1366">
        <v>8</v>
      </c>
      <c r="O5" s="1416"/>
      <c r="P5" s="1366">
        <v>8</v>
      </c>
      <c r="Q5" s="1416"/>
      <c r="R5" s="1366">
        <v>8</v>
      </c>
      <c r="S5" s="1416"/>
      <c r="T5" s="1366">
        <v>8</v>
      </c>
      <c r="U5" s="1416"/>
      <c r="V5" s="1366">
        <v>8</v>
      </c>
      <c r="W5" s="1416"/>
      <c r="X5" s="1366">
        <v>8</v>
      </c>
      <c r="Y5" s="1416"/>
      <c r="Z5" s="1366">
        <v>8</v>
      </c>
      <c r="AA5" s="1416"/>
      <c r="AB5" s="1366">
        <v>8</v>
      </c>
      <c r="AC5" s="1416"/>
      <c r="AD5" s="1366">
        <v>8</v>
      </c>
      <c r="AE5" s="1416"/>
      <c r="AF5" s="1366">
        <v>8</v>
      </c>
      <c r="AG5" s="1416"/>
      <c r="AH5" s="1366">
        <v>8</v>
      </c>
      <c r="AI5" s="1416"/>
      <c r="AJ5" s="1366">
        <v>8</v>
      </c>
      <c r="AK5" s="1416"/>
      <c r="AL5" s="1366">
        <v>8</v>
      </c>
      <c r="AM5" s="1416"/>
      <c r="AN5" s="1366">
        <v>8</v>
      </c>
      <c r="AO5" s="1416"/>
      <c r="AP5" s="1366">
        <v>8</v>
      </c>
      <c r="AQ5" s="1367"/>
      <c r="AR5" s="1366">
        <v>7</v>
      </c>
      <c r="AS5" s="1367"/>
      <c r="AT5" s="1366">
        <v>6</v>
      </c>
      <c r="AU5" s="1367"/>
      <c r="AV5" s="1366">
        <v>4</v>
      </c>
      <c r="AW5" s="1416"/>
      <c r="AX5" s="1366">
        <v>4</v>
      </c>
      <c r="AY5" s="1416"/>
      <c r="AZ5" s="1367">
        <v>4</v>
      </c>
      <c r="BA5" s="1416"/>
      <c r="BB5" s="1366">
        <v>4</v>
      </c>
      <c r="BC5" s="1367"/>
      <c r="BD5" s="1366"/>
      <c r="BE5" s="1416"/>
      <c r="BF5" s="1366"/>
      <c r="BG5" s="1416"/>
      <c r="BH5" s="1367"/>
      <c r="BI5" s="1416"/>
      <c r="BJ5" s="1148"/>
      <c r="BK5" s="528"/>
    </row>
    <row r="6" spans="1:64" ht="15" customHeight="1">
      <c r="A6" s="1301"/>
      <c r="B6" s="846"/>
      <c r="C6" s="524" t="s">
        <v>652</v>
      </c>
      <c r="D6" s="525"/>
      <c r="E6" s="526"/>
      <c r="F6" s="1366"/>
      <c r="G6" s="1367"/>
      <c r="H6" s="1366">
        <v>4</v>
      </c>
      <c r="I6" s="1367"/>
      <c r="J6" s="1366">
        <v>7</v>
      </c>
      <c r="K6" s="1367"/>
      <c r="L6" s="1366">
        <v>10</v>
      </c>
      <c r="M6" s="1367"/>
      <c r="N6" s="1366">
        <v>10</v>
      </c>
      <c r="O6" s="1367"/>
      <c r="P6" s="1366">
        <v>10</v>
      </c>
      <c r="Q6" s="1367"/>
      <c r="R6" s="1366">
        <v>10</v>
      </c>
      <c r="S6" s="1367"/>
      <c r="T6" s="1366">
        <v>10</v>
      </c>
      <c r="U6" s="1367"/>
      <c r="V6" s="1366">
        <v>10</v>
      </c>
      <c r="W6" s="1367"/>
      <c r="X6" s="1366">
        <v>10</v>
      </c>
      <c r="Y6" s="1367"/>
      <c r="Z6" s="1366">
        <v>10</v>
      </c>
      <c r="AA6" s="1367"/>
      <c r="AB6" s="1366">
        <v>10</v>
      </c>
      <c r="AC6" s="1367"/>
      <c r="AD6" s="1366">
        <v>10</v>
      </c>
      <c r="AE6" s="1367"/>
      <c r="AF6" s="1366">
        <v>10</v>
      </c>
      <c r="AG6" s="1367"/>
      <c r="AH6" s="1366">
        <v>10</v>
      </c>
      <c r="AI6" s="1367"/>
      <c r="AJ6" s="1366">
        <v>10</v>
      </c>
      <c r="AK6" s="1367"/>
      <c r="AL6" s="1366">
        <v>10</v>
      </c>
      <c r="AM6" s="1367"/>
      <c r="AN6" s="1366">
        <v>10</v>
      </c>
      <c r="AO6" s="1367"/>
      <c r="AP6" s="1366">
        <v>8</v>
      </c>
      <c r="AQ6" s="1367"/>
      <c r="AR6" s="1366">
        <v>7</v>
      </c>
      <c r="AS6" s="1367"/>
      <c r="AT6" s="1366">
        <v>7</v>
      </c>
      <c r="AU6" s="1367"/>
      <c r="AV6" s="1366">
        <v>7</v>
      </c>
      <c r="AW6" s="1416"/>
      <c r="AX6" s="1366">
        <v>7</v>
      </c>
      <c r="AY6" s="1416"/>
      <c r="AZ6" s="1367">
        <v>7</v>
      </c>
      <c r="BA6" s="1416"/>
      <c r="BB6" s="1366">
        <v>7</v>
      </c>
      <c r="BC6" s="1367"/>
      <c r="BD6" s="1366"/>
      <c r="BE6" s="1416"/>
      <c r="BF6" s="1366"/>
      <c r="BG6" s="1416"/>
      <c r="BH6" s="1367"/>
      <c r="BI6" s="1416"/>
      <c r="BJ6" s="1148"/>
      <c r="BK6" s="528"/>
    </row>
    <row r="7" spans="1:64" ht="15" customHeight="1">
      <c r="A7" s="1301"/>
      <c r="B7" s="846"/>
      <c r="C7" s="524" t="s">
        <v>653</v>
      </c>
      <c r="D7" s="525"/>
      <c r="E7" s="526"/>
      <c r="F7" s="1366"/>
      <c r="G7" s="1367"/>
      <c r="H7" s="1366">
        <v>4</v>
      </c>
      <c r="I7" s="1367"/>
      <c r="J7" s="1366">
        <v>10</v>
      </c>
      <c r="K7" s="1367"/>
      <c r="L7" s="1366">
        <v>20</v>
      </c>
      <c r="M7" s="1367"/>
      <c r="N7" s="1366">
        <v>20</v>
      </c>
      <c r="O7" s="1367"/>
      <c r="P7" s="1366">
        <v>20</v>
      </c>
      <c r="Q7" s="1367"/>
      <c r="R7" s="1366">
        <v>20</v>
      </c>
      <c r="S7" s="1367"/>
      <c r="T7" s="1366">
        <v>20</v>
      </c>
      <c r="U7" s="1367"/>
      <c r="V7" s="1366">
        <v>20</v>
      </c>
      <c r="W7" s="1367"/>
      <c r="X7" s="1366">
        <v>20</v>
      </c>
      <c r="Y7" s="1367"/>
      <c r="Z7" s="1366">
        <v>20</v>
      </c>
      <c r="AA7" s="1367"/>
      <c r="AB7" s="1366">
        <v>20</v>
      </c>
      <c r="AC7" s="1367"/>
      <c r="AD7" s="1366">
        <v>20</v>
      </c>
      <c r="AE7" s="1367"/>
      <c r="AF7" s="1366">
        <v>20</v>
      </c>
      <c r="AG7" s="1367"/>
      <c r="AH7" s="1366">
        <v>20</v>
      </c>
      <c r="AI7" s="1367"/>
      <c r="AJ7" s="1366">
        <v>20</v>
      </c>
      <c r="AK7" s="1367"/>
      <c r="AL7" s="1366">
        <v>20</v>
      </c>
      <c r="AM7" s="1367"/>
      <c r="AN7" s="1366">
        <v>20</v>
      </c>
      <c r="AO7" s="1367"/>
      <c r="AP7" s="1366">
        <v>16</v>
      </c>
      <c r="AQ7" s="1367"/>
      <c r="AR7" s="1366">
        <v>12</v>
      </c>
      <c r="AS7" s="1367"/>
      <c r="AT7" s="1366">
        <v>10</v>
      </c>
      <c r="AU7" s="1367"/>
      <c r="AV7" s="1366">
        <v>4</v>
      </c>
      <c r="AW7" s="1416"/>
      <c r="AX7" s="1366">
        <v>3</v>
      </c>
      <c r="AY7" s="1416"/>
      <c r="AZ7" s="1367">
        <v>3</v>
      </c>
      <c r="BA7" s="1416"/>
      <c r="BB7" s="1366">
        <v>2</v>
      </c>
      <c r="BC7" s="1367"/>
      <c r="BD7" s="1366"/>
      <c r="BE7" s="1416"/>
      <c r="BF7" s="1366"/>
      <c r="BG7" s="1416"/>
      <c r="BH7" s="1367"/>
      <c r="BI7" s="1416"/>
      <c r="BJ7" s="1148"/>
      <c r="BK7" s="528"/>
    </row>
    <row r="8" spans="1:64" ht="15" customHeight="1">
      <c r="A8" s="1301"/>
      <c r="B8" s="846"/>
      <c r="C8" s="524" t="s">
        <v>654</v>
      </c>
      <c r="D8" s="525"/>
      <c r="E8" s="526"/>
      <c r="F8" s="1366"/>
      <c r="G8" s="1367"/>
      <c r="H8" s="1366">
        <v>11</v>
      </c>
      <c r="I8" s="1367"/>
      <c r="J8" s="1366">
        <v>20</v>
      </c>
      <c r="K8" s="1367"/>
      <c r="L8" s="1366">
        <v>41</v>
      </c>
      <c r="M8" s="1367"/>
      <c r="N8" s="1366">
        <v>41</v>
      </c>
      <c r="O8" s="1367"/>
      <c r="P8" s="1366">
        <v>41</v>
      </c>
      <c r="Q8" s="1367"/>
      <c r="R8" s="1366">
        <v>41</v>
      </c>
      <c r="S8" s="1367"/>
      <c r="T8" s="1366">
        <v>41</v>
      </c>
      <c r="U8" s="1367"/>
      <c r="V8" s="1366">
        <v>41</v>
      </c>
      <c r="W8" s="1367"/>
      <c r="X8" s="1366">
        <v>41</v>
      </c>
      <c r="Y8" s="1367"/>
      <c r="Z8" s="1366">
        <v>41</v>
      </c>
      <c r="AA8" s="1367"/>
      <c r="AB8" s="1366">
        <v>41</v>
      </c>
      <c r="AC8" s="1367"/>
      <c r="AD8" s="1366">
        <v>41</v>
      </c>
      <c r="AE8" s="1367"/>
      <c r="AF8" s="1366">
        <v>41</v>
      </c>
      <c r="AG8" s="1367"/>
      <c r="AH8" s="1366">
        <v>41</v>
      </c>
      <c r="AI8" s="1367"/>
      <c r="AJ8" s="1366">
        <v>41</v>
      </c>
      <c r="AK8" s="1367"/>
      <c r="AL8" s="1366">
        <v>41</v>
      </c>
      <c r="AM8" s="1367"/>
      <c r="AN8" s="1366">
        <v>41</v>
      </c>
      <c r="AO8" s="1367"/>
      <c r="AP8" s="1366">
        <v>34</v>
      </c>
      <c r="AQ8" s="1367"/>
      <c r="AR8" s="1366">
        <v>33</v>
      </c>
      <c r="AS8" s="1367"/>
      <c r="AT8" s="1366">
        <v>31</v>
      </c>
      <c r="AU8" s="1367"/>
      <c r="AV8" s="1366">
        <v>20</v>
      </c>
      <c r="AW8" s="1416"/>
      <c r="AX8" s="1366">
        <v>19</v>
      </c>
      <c r="AY8" s="1416"/>
      <c r="AZ8" s="1367">
        <v>19</v>
      </c>
      <c r="BA8" s="1416"/>
      <c r="BB8" s="1366">
        <v>18</v>
      </c>
      <c r="BC8" s="1367"/>
      <c r="BD8" s="1366"/>
      <c r="BE8" s="1416"/>
      <c r="BF8" s="1366"/>
      <c r="BG8" s="1416"/>
      <c r="BH8" s="1367"/>
      <c r="BI8" s="1416"/>
      <c r="BJ8" s="1148"/>
      <c r="BK8" s="528"/>
    </row>
    <row r="9" spans="1:64" ht="15" customHeight="1">
      <c r="A9" s="1301"/>
      <c r="B9" s="568" t="s">
        <v>17</v>
      </c>
      <c r="C9" s="569"/>
      <c r="D9" s="569"/>
      <c r="E9" s="570"/>
      <c r="F9" s="748">
        <f>SUM(F4:G8)</f>
        <v>0</v>
      </c>
      <c r="G9" s="749"/>
      <c r="H9" s="748">
        <f t="shared" ref="H9" si="0">SUM(H4:I8)</f>
        <v>22</v>
      </c>
      <c r="I9" s="749"/>
      <c r="J9" s="748">
        <f t="shared" ref="J9" si="1">SUM(J4:K8)</f>
        <v>42</v>
      </c>
      <c r="K9" s="749"/>
      <c r="L9" s="748">
        <f t="shared" ref="L9" si="2">SUM(L4:M8)</f>
        <v>79</v>
      </c>
      <c r="M9" s="749"/>
      <c r="N9" s="748">
        <f t="shared" ref="N9" si="3">SUM(N4:O8)</f>
        <v>79</v>
      </c>
      <c r="O9" s="749"/>
      <c r="P9" s="748">
        <f t="shared" ref="P9" si="4">SUM(P4:Q8)</f>
        <v>79</v>
      </c>
      <c r="Q9" s="749"/>
      <c r="R9" s="748">
        <f t="shared" ref="R9" si="5">SUM(R4:S8)</f>
        <v>79</v>
      </c>
      <c r="S9" s="749"/>
      <c r="T9" s="748">
        <f t="shared" ref="T9" si="6">SUM(T4:U8)</f>
        <v>79</v>
      </c>
      <c r="U9" s="749"/>
      <c r="V9" s="748">
        <f t="shared" ref="V9" si="7">SUM(V4:W8)</f>
        <v>79</v>
      </c>
      <c r="W9" s="749"/>
      <c r="X9" s="748">
        <f t="shared" ref="X9" si="8">SUM(X4:Y8)</f>
        <v>79</v>
      </c>
      <c r="Y9" s="749"/>
      <c r="Z9" s="748">
        <f t="shared" ref="Z9" si="9">SUM(Z4:AA8)</f>
        <v>79</v>
      </c>
      <c r="AA9" s="749"/>
      <c r="AB9" s="748">
        <f t="shared" ref="AB9" si="10">SUM(AB4:AC8)</f>
        <v>79</v>
      </c>
      <c r="AC9" s="749"/>
      <c r="AD9" s="748">
        <f t="shared" ref="AD9" si="11">SUM(AD4:AE8)</f>
        <v>79</v>
      </c>
      <c r="AE9" s="749"/>
      <c r="AF9" s="748">
        <f t="shared" ref="AF9" si="12">SUM(AF4:AG8)</f>
        <v>79</v>
      </c>
      <c r="AG9" s="749"/>
      <c r="AH9" s="748">
        <f t="shared" ref="AH9" si="13">SUM(AH4:AI8)</f>
        <v>79</v>
      </c>
      <c r="AI9" s="749"/>
      <c r="AJ9" s="748">
        <f t="shared" ref="AJ9" si="14">SUM(AJ4:AK8)</f>
        <v>79</v>
      </c>
      <c r="AK9" s="749"/>
      <c r="AL9" s="748">
        <f t="shared" ref="AL9" si="15">SUM(AL4:AM8)</f>
        <v>79</v>
      </c>
      <c r="AM9" s="749"/>
      <c r="AN9" s="748">
        <f t="shared" ref="AN9" si="16">SUM(AN4:AO8)</f>
        <v>79</v>
      </c>
      <c r="AO9" s="749"/>
      <c r="AP9" s="748">
        <f t="shared" ref="AP9" si="17">SUM(AP4:AQ8)</f>
        <v>66</v>
      </c>
      <c r="AQ9" s="749"/>
      <c r="AR9" s="748">
        <f t="shared" ref="AR9" si="18">SUM(AR4:AS8)</f>
        <v>59</v>
      </c>
      <c r="AS9" s="749"/>
      <c r="AT9" s="748">
        <f t="shared" ref="AT9" si="19">SUM(AT4:AU8)</f>
        <v>54</v>
      </c>
      <c r="AU9" s="749"/>
      <c r="AV9" s="748">
        <f t="shared" ref="AV9" si="20">SUM(AV4:AW8)</f>
        <v>35</v>
      </c>
      <c r="AW9" s="749"/>
      <c r="AX9" s="748">
        <f t="shared" ref="AX9" si="21">SUM(AX4:AY8)</f>
        <v>33</v>
      </c>
      <c r="AY9" s="749"/>
      <c r="AZ9" s="748">
        <f t="shared" ref="AZ9" si="22">SUM(AZ4:BA8)</f>
        <v>33</v>
      </c>
      <c r="BA9" s="749"/>
      <c r="BB9" s="748">
        <f t="shared" ref="BB9" si="23">SUM(BB4:BC8)</f>
        <v>31</v>
      </c>
      <c r="BC9" s="749"/>
      <c r="BD9" s="748">
        <f t="shared" ref="BD9" si="24">SUM(BD4:BE8)</f>
        <v>0</v>
      </c>
      <c r="BE9" s="749"/>
      <c r="BF9" s="748">
        <f t="shared" ref="BF9" si="25">SUM(BF4:BG8)</f>
        <v>0</v>
      </c>
      <c r="BG9" s="749"/>
      <c r="BH9" s="748">
        <f t="shared" ref="BH9" si="26">SUM(BH4:BI8)</f>
        <v>0</v>
      </c>
      <c r="BI9" s="749"/>
      <c r="BJ9" s="1148"/>
      <c r="BK9" s="528"/>
    </row>
    <row r="10" spans="1:64" ht="15" customHeight="1">
      <c r="A10" s="666" t="s">
        <v>655</v>
      </c>
      <c r="B10" s="667"/>
      <c r="C10" s="667"/>
      <c r="D10" s="668"/>
      <c r="E10" s="457" t="s">
        <v>680</v>
      </c>
      <c r="F10" s="748">
        <f>IF(AND(F9&gt;0,ROUND((TRUNC(F4/3,1)+TRUNC((F5+F6)/6,1)+TRUNC(F7/20,1)+TRUNC(F8/30,1)),0)&lt;2),2,ROUND((TRUNC(F4/3,1)+TRUNC((F5+F6)/6,1)+TRUNC(F7/20,1)+TRUNC(F8/30,1)),0))</f>
        <v>0</v>
      </c>
      <c r="G10" s="749"/>
      <c r="H10" s="748">
        <f>IF(AND(H9&gt;0,ROUND((TRUNC(H4/3,1)+TRUNC((H5+H6)/6,1)+TRUNC(H7/20,1)+TRUNC(H8/30,1)),0)&lt;2),2,ROUND((TRUNC(H4/3,1)+TRUNC((H5+H6)/6,1)+TRUNC(H7/20,1)+TRUNC(H8/30,1)),0))</f>
        <v>2</v>
      </c>
      <c r="I10" s="749"/>
      <c r="J10" s="748">
        <f>IF(AND(J9&gt;0,ROUND((TRUNC(J4/3,1)+TRUNC((J5+J6)/6,1)+TRUNC(J7/20,1)+TRUNC(J8/30,1)),0)&lt;2),2,ROUND((TRUNC(J4/3,1)+TRUNC((J5+J6)/6,1)+TRUNC(J7/20,1)+TRUNC(J8/30,1)),0))</f>
        <v>3</v>
      </c>
      <c r="K10" s="749"/>
      <c r="L10" s="748">
        <f>IF(AND(L9&gt;0,ROUND((TRUNC(L4/3,1)+TRUNC((L5+L6)/6,1)+TRUNC(L7/20,1)+TRUNC(L8/30,1)),0)&lt;2),2,ROUND((TRUNC(L4/3,1)+TRUNC((L5+L6)/6,1)+TRUNC(L7/20,1)+TRUNC(L8/30,1)),0))</f>
        <v>5</v>
      </c>
      <c r="M10" s="749"/>
      <c r="N10" s="748">
        <f>IF(AND(N9&gt;0,ROUND((TRUNC(N4/3,1)+TRUNC((N5+N6)/6,1)+TRUNC(N7/20,1)+TRUNC(N8/30,1)),0)&lt;2),2,ROUND((TRUNC(N4/3,1)+TRUNC((N5+N6)/6,1)+TRUNC(N7/20,1)+TRUNC(N8/30,1)),0))</f>
        <v>5</v>
      </c>
      <c r="O10" s="749"/>
      <c r="P10" s="748">
        <f>IF(AND(P9&gt;0,ROUND((TRUNC(P4/3,1)+TRUNC((P5+P6)/6,1)+TRUNC(P7/20,1)+TRUNC(P8/30,1)),0)&lt;2),2,ROUND((TRUNC(P4/3,1)+TRUNC((P5+P6)/6,1)+TRUNC(P7/20,1)+TRUNC(P8/30,1)),0))</f>
        <v>5</v>
      </c>
      <c r="Q10" s="749"/>
      <c r="R10" s="748">
        <f>IF(AND(R9&gt;0,ROUND((TRUNC(R4/3,1)+TRUNC((R5+R6)/6,1)+TRUNC(R7/20,1)+TRUNC(R8/30,1)),0)&lt;2),2,ROUND((TRUNC(R4/3,1)+TRUNC((R5+R6)/6,1)+TRUNC(R7/20,1)+TRUNC(R8/30,1)),0))</f>
        <v>5</v>
      </c>
      <c r="S10" s="749"/>
      <c r="T10" s="748">
        <f>IF(AND(T9&gt;0,ROUND((TRUNC(T4/3,1)+TRUNC((T5+T6)/6,1)+TRUNC(T7/20,1)+TRUNC(T8/30,1)),0)&lt;2),2,ROUND((TRUNC(T4/3,1)+TRUNC((T5+T6)/6,1)+TRUNC(T7/20,1)+TRUNC(T8/30,1)),0))</f>
        <v>5</v>
      </c>
      <c r="U10" s="749"/>
      <c r="V10" s="748">
        <f>IF(AND(V9&gt;0,ROUND((TRUNC(V4/3,1)+TRUNC((V5+V6)/6,1)+TRUNC(V7/20,1)+TRUNC(V8/30,1)),0)&lt;2),2,ROUND((TRUNC(V4/3,1)+TRUNC((V5+V6)/6,1)+TRUNC(V7/20,1)+TRUNC(V8/30,1)),0))</f>
        <v>5</v>
      </c>
      <c r="W10" s="749"/>
      <c r="X10" s="748">
        <f>IF(AND(X9&gt;0,ROUND((TRUNC(X4/3,1)+TRUNC((X5+X6)/6,1)+TRUNC(X7/20,1)+TRUNC(X8/30,1)),0)&lt;2),2,ROUND((TRUNC(X4/3,1)+TRUNC((X5+X6)/6,1)+TRUNC(X7/20,1)+TRUNC(X8/30,1)),0))</f>
        <v>5</v>
      </c>
      <c r="Y10" s="749"/>
      <c r="Z10" s="748">
        <f>IF(AND(Z9&gt;0,ROUND((TRUNC(Z4/3,1)+TRUNC((Z5+Z6)/6,1)+TRUNC(Z7/20,1)+TRUNC(Z8/30,1)),0)&lt;2),2,ROUND((TRUNC(Z4/3,1)+TRUNC((Z5+Z6)/6,1)+TRUNC(Z7/20,1)+TRUNC(Z8/30,1)),0))</f>
        <v>5</v>
      </c>
      <c r="AA10" s="749"/>
      <c r="AB10" s="748">
        <f>IF(AND(AB9&gt;0,ROUND((TRUNC(AB4/3,1)+TRUNC((AB5+AB6)/6,1)+TRUNC(AB7/20,1)+TRUNC(AB8/30,1)),0)&lt;2),2,ROUND((TRUNC(AB4/3,1)+TRUNC((AB5+AB6)/6,1)+TRUNC(AB7/20,1)+TRUNC(AB8/30,1)),0))</f>
        <v>5</v>
      </c>
      <c r="AC10" s="749"/>
      <c r="AD10" s="748">
        <f>IF(AND(AD9&gt;0,ROUND((TRUNC(AD4/3,1)+TRUNC((AD5+AD6)/6,1)+TRUNC(AD7/20,1)+TRUNC(AD8/30,1)),0)&lt;2),2,ROUND((TRUNC(AD4/3,1)+TRUNC((AD5+AD6)/6,1)+TRUNC(AD7/20,1)+TRUNC(AD8/30,1)),0))</f>
        <v>5</v>
      </c>
      <c r="AE10" s="749"/>
      <c r="AF10" s="748">
        <f>IF(AND(AF9&gt;0,ROUND((TRUNC(AF4/3,1)+TRUNC((AF5+AF6)/6,1)+TRUNC(AF7/20,1)+TRUNC(AF8/30,1)),0)&lt;2),2,ROUND((TRUNC(AF4/3,1)+TRUNC((AF5+AF6)/6,1)+TRUNC(AF7/20,1)+TRUNC(AF8/30,1)),0))</f>
        <v>5</v>
      </c>
      <c r="AG10" s="749"/>
      <c r="AH10" s="748">
        <f>IF(AND(AH9&gt;0,ROUND((TRUNC(AH4/3,1)+TRUNC((AH5+AH6)/6,1)+TRUNC(AH7/20,1)+TRUNC(AH8/30,1)),0)&lt;2),2,ROUND((TRUNC(AH4/3,1)+TRUNC((AH5+AH6)/6,1)+TRUNC(AH7/20,1)+TRUNC(AH8/30,1)),0))</f>
        <v>5</v>
      </c>
      <c r="AI10" s="749"/>
      <c r="AJ10" s="748">
        <f>IF(AND(AJ9&gt;0,ROUND((TRUNC(AJ4/3,1)+TRUNC((AJ5+AJ6)/6,1)+TRUNC(AJ7/20,1)+TRUNC(AJ8/30,1)),0)&lt;2),2,ROUND((TRUNC(AJ4/3,1)+TRUNC((AJ5+AJ6)/6,1)+TRUNC(AJ7/20,1)+TRUNC(AJ8/30,1)),0))</f>
        <v>5</v>
      </c>
      <c r="AK10" s="749"/>
      <c r="AL10" s="748">
        <f>IF(AND(AL9&gt;0,ROUND((TRUNC(AL4/3,1)+TRUNC((AL5+AL6)/6,1)+TRUNC(AL7/20,1)+TRUNC(AL8/30,1)),0)&lt;2),2,ROUND((TRUNC(AL4/3,1)+TRUNC((AL5+AL6)/6,1)+TRUNC(AL7/20,1)+TRUNC(AL8/30,1)),0))</f>
        <v>5</v>
      </c>
      <c r="AM10" s="749"/>
      <c r="AN10" s="748">
        <f>IF(AND(AN9&gt;0,ROUND((TRUNC(AN4/3,1)+TRUNC((AN5+AN6)/6,1)+TRUNC(AN7/20,1)+TRUNC(AN8/30,1)),0)&lt;2),2,ROUND((TRUNC(AN4/3,1)+TRUNC((AN5+AN6)/6,1)+TRUNC(AN7/20,1)+TRUNC(AN8/30,1)),0))</f>
        <v>5</v>
      </c>
      <c r="AO10" s="749"/>
      <c r="AP10" s="748">
        <f>IF(AND(AP9&gt;0,ROUND((TRUNC(AP4/3,1)+TRUNC((AP5+AP6)/6,1)+TRUNC(AP7/20,1)+TRUNC(AP8/30,1)),0)&lt;2),2,ROUND((TRUNC(AP4/3,1)+TRUNC((AP5+AP6)/6,1)+TRUNC(AP7/20,1)+TRUNC(AP8/30,1)),0))</f>
        <v>5</v>
      </c>
      <c r="AQ10" s="749"/>
      <c r="AR10" s="748">
        <f>IF(AND(AR9&gt;0,ROUND((TRUNC(AR4/3,1)+TRUNC((AR5+AR6)/6,1)+TRUNC(AR7/20,1)+TRUNC(AR8/30,1)),0)&lt;2),2,ROUND((TRUNC(AR4/3,1)+TRUNC((AR5+AR6)/6,1)+TRUNC(AR7/20,1)+TRUNC(AR8/30,1)),0))</f>
        <v>4</v>
      </c>
      <c r="AS10" s="749"/>
      <c r="AT10" s="748">
        <f>IF(AND(AT9&gt;0,ROUND((TRUNC(AT4/3,1)+TRUNC((AT5+AT6)/6,1)+TRUNC(AT7/20,1)+TRUNC(AT8/30,1)),0)&lt;2),2,ROUND((TRUNC(AT4/3,1)+TRUNC((AT5+AT6)/6,1)+TRUNC(AT7/20,1)+TRUNC(AT8/30,1)),0))</f>
        <v>4</v>
      </c>
      <c r="AU10" s="749"/>
      <c r="AV10" s="748">
        <f>IF(AND(AV9&gt;0,ROUND((TRUNC(AV4/3,1)+TRUNC((AV5+AV6)/6,1)+TRUNC(AV7/20,1)+TRUNC(AV8/30,1)),0)&lt;2),2,ROUND((TRUNC(AV4/3,1)+TRUNC((AV5+AV6)/6,1)+TRUNC(AV7/20,1)+TRUNC(AV8/30,1)),0))</f>
        <v>3</v>
      </c>
      <c r="AW10" s="749"/>
      <c r="AX10" s="748">
        <f>IF(AND(AX9&gt;0,ROUND((TRUNC(AX4/3,1)+TRUNC((AX5+AX6)/6,1)+TRUNC(AX7/20,1)+TRUNC(AX8/30,1)),0)&lt;2),2,ROUND((TRUNC(AX4/3,1)+TRUNC((AX5+AX6)/6,1)+TRUNC(AX7/20,1)+TRUNC(AX8/30,1)),0))</f>
        <v>3</v>
      </c>
      <c r="AY10" s="749"/>
      <c r="AZ10" s="748">
        <f>IF(AND(AZ9&gt;0,ROUND((TRUNC(AZ4/3,1)+TRUNC((AZ5+AZ6)/6,1)+TRUNC(AZ7/20,1)+TRUNC(AZ8/30,1)),0)&lt;2),2,ROUND((TRUNC(AZ4/3,1)+TRUNC((AZ5+AZ6)/6,1)+TRUNC(AZ7/20,1)+TRUNC(AZ8/30,1)),0))</f>
        <v>3</v>
      </c>
      <c r="BA10" s="749"/>
      <c r="BB10" s="748">
        <f>IF(AND(BB9&gt;0,ROUND((TRUNC(BB4/3,1)+TRUNC((BB5+BB6)/6,1)+TRUNC(BB7/20,1)+TRUNC(BB8/30,1)),0)&lt;2),2,ROUND((TRUNC(BB4/3,1)+TRUNC((BB5+BB6)/6,1)+TRUNC(BB7/20,1)+TRUNC(BB8/30,1)),0))</f>
        <v>3</v>
      </c>
      <c r="BC10" s="749"/>
      <c r="BD10" s="748">
        <f>IF(AND(BD9&gt;0,ROUND((TRUNC(BD4/3,1)+TRUNC((BD5+BD6)/6,1)+TRUNC(BD7/20,1)+TRUNC(BD8/30,1)),0)&lt;2),2,ROUND((TRUNC(BD4/3,1)+TRUNC((BD5+BD6)/6,1)+TRUNC(BD7/20,1)+TRUNC(BD8/30,1)),0))</f>
        <v>0</v>
      </c>
      <c r="BE10" s="749"/>
      <c r="BF10" s="748">
        <f>IF(AND(BF9&gt;0,ROUND((TRUNC(BF4/3,1)+TRUNC((BF5+BF6)/6,1)+TRUNC(BF7/20,1)+TRUNC(BF8/30,1)),0)&lt;2),2,ROUND((TRUNC(BF4/3,1)+TRUNC((BF5+BF6)/6,1)+TRUNC(BF7/20,1)+TRUNC(BF8/30,1)),0))</f>
        <v>0</v>
      </c>
      <c r="BG10" s="749"/>
      <c r="BH10" s="748">
        <f>IF(AND(BH9&gt;0,ROUND((TRUNC(BH4/3,1)+TRUNC((BH5+BH6)/6,1)+TRUNC(BH7/20,1)+TRUNC(BH8/30,1)),0)&lt;2),2,ROUND((TRUNC(BH4/3,1)+TRUNC((BH5+BH6)/6,1)+TRUNC(BH7/20,1)+TRUNC(BH8/30,1)),0))</f>
        <v>0</v>
      </c>
      <c r="BI10" s="749"/>
      <c r="BJ10" s="687"/>
      <c r="BK10" s="528"/>
    </row>
    <row r="11" spans="1:64" ht="15" customHeight="1">
      <c r="A11" s="691"/>
      <c r="B11" s="692"/>
      <c r="C11" s="692"/>
      <c r="D11" s="693"/>
      <c r="E11" s="457" t="s">
        <v>681</v>
      </c>
      <c r="F11" s="748">
        <f>IF(AND(F$9&gt;0,ROUND((TRUNC(F$4/3,1)+TRUNC((F$5+F$6)/6,1)+TRUNC(F$7/15,1)+TRUNC(F$8/25,1)),0)&lt;2),2,ROUND((TRUNC(F$4/3,1)+TRUNC((F$5+F$6)/6,1)+TRUNC(F$7/15,1)+TRUNC(F$8/25,1)),0))</f>
        <v>0</v>
      </c>
      <c r="G11" s="749"/>
      <c r="H11" s="748">
        <f t="shared" ref="H11" si="27">IF(AND(H$9&gt;0,ROUND((TRUNC(H$4/3,1)+TRUNC((H$5+H$6)/6,1)+TRUNC(H$7/15,1)+TRUNC(H$8/25,1)),0)&lt;2),2,ROUND((TRUNC(H$4/3,1)+TRUNC((H$5+H$6)/6,1)+TRUNC(H$7/15,1)+TRUNC(H$8/25,1)),0))</f>
        <v>2</v>
      </c>
      <c r="I11" s="749"/>
      <c r="J11" s="748">
        <f t="shared" ref="J11" si="28">IF(AND(J$9&gt;0,ROUND((TRUNC(J$4/3,1)+TRUNC((J$5+J$6)/6,1)+TRUNC(J$7/15,1)+TRUNC(J$8/25,1)),0)&lt;2),2,ROUND((TRUNC(J$4/3,1)+TRUNC((J$5+J$6)/6,1)+TRUNC(J$7/15,1)+TRUNC(J$8/25,1)),0))</f>
        <v>3</v>
      </c>
      <c r="K11" s="749"/>
      <c r="L11" s="748">
        <f t="shared" ref="L11" si="29">IF(AND(L$9&gt;0,ROUND((TRUNC(L$4/3,1)+TRUNC((L$5+L$6)/6,1)+TRUNC(L$7/15,1)+TRUNC(L$8/25,1)),0)&lt;2),2,ROUND((TRUNC(L$4/3,1)+TRUNC((L$5+L$6)/6,1)+TRUNC(L$7/15,1)+TRUNC(L$8/25,1)),0))</f>
        <v>6</v>
      </c>
      <c r="M11" s="749"/>
      <c r="N11" s="748">
        <f t="shared" ref="N11" si="30">IF(AND(N$9&gt;0,ROUND((TRUNC(N$4/3,1)+TRUNC((N$5+N$6)/6,1)+TRUNC(N$7/15,1)+TRUNC(N$8/25,1)),0)&lt;2),2,ROUND((TRUNC(N$4/3,1)+TRUNC((N$5+N$6)/6,1)+TRUNC(N$7/15,1)+TRUNC(N$8/25,1)),0))</f>
        <v>6</v>
      </c>
      <c r="O11" s="749"/>
      <c r="P11" s="748">
        <f t="shared" ref="P11" si="31">IF(AND(P$9&gt;0,ROUND((TRUNC(P$4/3,1)+TRUNC((P$5+P$6)/6,1)+TRUNC(P$7/15,1)+TRUNC(P$8/25,1)),0)&lt;2),2,ROUND((TRUNC(P$4/3,1)+TRUNC((P$5+P$6)/6,1)+TRUNC(P$7/15,1)+TRUNC(P$8/25,1)),0))</f>
        <v>6</v>
      </c>
      <c r="Q11" s="749"/>
      <c r="R11" s="748">
        <f t="shared" ref="R11" si="32">IF(AND(R$9&gt;0,ROUND((TRUNC(R$4/3,1)+TRUNC((R$5+R$6)/6,1)+TRUNC(R$7/15,1)+TRUNC(R$8/25,1)),0)&lt;2),2,ROUND((TRUNC(R$4/3,1)+TRUNC((R$5+R$6)/6,1)+TRUNC(R$7/15,1)+TRUNC(R$8/25,1)),0))</f>
        <v>6</v>
      </c>
      <c r="S11" s="749"/>
      <c r="T11" s="748">
        <f t="shared" ref="T11" si="33">IF(AND(T$9&gt;0,ROUND((TRUNC(T$4/3,1)+TRUNC((T$5+T$6)/6,1)+TRUNC(T$7/15,1)+TRUNC(T$8/25,1)),0)&lt;2),2,ROUND((TRUNC(T$4/3,1)+TRUNC((T$5+T$6)/6,1)+TRUNC(T$7/15,1)+TRUNC(T$8/25,1)),0))</f>
        <v>6</v>
      </c>
      <c r="U11" s="749"/>
      <c r="V11" s="748">
        <f t="shared" ref="V11" si="34">IF(AND(V$9&gt;0,ROUND((TRUNC(V$4/3,1)+TRUNC((V$5+V$6)/6,1)+TRUNC(V$7/15,1)+TRUNC(V$8/25,1)),0)&lt;2),2,ROUND((TRUNC(V$4/3,1)+TRUNC((V$5+V$6)/6,1)+TRUNC(V$7/15,1)+TRUNC(V$8/25,1)),0))</f>
        <v>6</v>
      </c>
      <c r="W11" s="749"/>
      <c r="X11" s="748">
        <f t="shared" ref="X11" si="35">IF(AND(X$9&gt;0,ROUND((TRUNC(X$4/3,1)+TRUNC((X$5+X$6)/6,1)+TRUNC(X$7/15,1)+TRUNC(X$8/25,1)),0)&lt;2),2,ROUND((TRUNC(X$4/3,1)+TRUNC((X$5+X$6)/6,1)+TRUNC(X$7/15,1)+TRUNC(X$8/25,1)),0))</f>
        <v>6</v>
      </c>
      <c r="Y11" s="749"/>
      <c r="Z11" s="748">
        <f t="shared" ref="Z11" si="36">IF(AND(Z$9&gt;0,ROUND((TRUNC(Z$4/3,1)+TRUNC((Z$5+Z$6)/6,1)+TRUNC(Z$7/15,1)+TRUNC(Z$8/25,1)),0)&lt;2),2,ROUND((TRUNC(Z$4/3,1)+TRUNC((Z$5+Z$6)/6,1)+TRUNC(Z$7/15,1)+TRUNC(Z$8/25,1)),0))</f>
        <v>6</v>
      </c>
      <c r="AA11" s="749"/>
      <c r="AB11" s="748">
        <f t="shared" ref="AB11" si="37">IF(AND(AB$9&gt;0,ROUND((TRUNC(AB$4/3,1)+TRUNC((AB$5+AB$6)/6,1)+TRUNC(AB$7/15,1)+TRUNC(AB$8/25,1)),0)&lt;2),2,ROUND((TRUNC(AB$4/3,1)+TRUNC((AB$5+AB$6)/6,1)+TRUNC(AB$7/15,1)+TRUNC(AB$8/25,1)),0))</f>
        <v>6</v>
      </c>
      <c r="AC11" s="749"/>
      <c r="AD11" s="748">
        <f t="shared" ref="AD11" si="38">IF(AND(AD$9&gt;0,ROUND((TRUNC(AD$4/3,1)+TRUNC((AD$5+AD$6)/6,1)+TRUNC(AD$7/15,1)+TRUNC(AD$8/25,1)),0)&lt;2),2,ROUND((TRUNC(AD$4/3,1)+TRUNC((AD$5+AD$6)/6,1)+TRUNC(AD$7/15,1)+TRUNC(AD$8/25,1)),0))</f>
        <v>6</v>
      </c>
      <c r="AE11" s="749"/>
      <c r="AF11" s="748">
        <f t="shared" ref="AF11" si="39">IF(AND(AF$9&gt;0,ROUND((TRUNC(AF$4/3,1)+TRUNC((AF$5+AF$6)/6,1)+TRUNC(AF$7/15,1)+TRUNC(AF$8/25,1)),0)&lt;2),2,ROUND((TRUNC(AF$4/3,1)+TRUNC((AF$5+AF$6)/6,1)+TRUNC(AF$7/15,1)+TRUNC(AF$8/25,1)),0))</f>
        <v>6</v>
      </c>
      <c r="AG11" s="749"/>
      <c r="AH11" s="748">
        <f t="shared" ref="AH11" si="40">IF(AND(AH$9&gt;0,ROUND((TRUNC(AH$4/3,1)+TRUNC((AH$5+AH$6)/6,1)+TRUNC(AH$7/15,1)+TRUNC(AH$8/25,1)),0)&lt;2),2,ROUND((TRUNC(AH$4/3,1)+TRUNC((AH$5+AH$6)/6,1)+TRUNC(AH$7/15,1)+TRUNC(AH$8/25,1)),0))</f>
        <v>6</v>
      </c>
      <c r="AI11" s="749"/>
      <c r="AJ11" s="748">
        <f t="shared" ref="AJ11" si="41">IF(AND(AJ$9&gt;0,ROUND((TRUNC(AJ$4/3,1)+TRUNC((AJ$5+AJ$6)/6,1)+TRUNC(AJ$7/15,1)+TRUNC(AJ$8/25,1)),0)&lt;2),2,ROUND((TRUNC(AJ$4/3,1)+TRUNC((AJ$5+AJ$6)/6,1)+TRUNC(AJ$7/15,1)+TRUNC(AJ$8/25,1)),0))</f>
        <v>6</v>
      </c>
      <c r="AK11" s="749"/>
      <c r="AL11" s="748">
        <f t="shared" ref="AL11" si="42">IF(AND(AL$9&gt;0,ROUND((TRUNC(AL$4/3,1)+TRUNC((AL$5+AL$6)/6,1)+TRUNC(AL$7/15,1)+TRUNC(AL$8/25,1)),0)&lt;2),2,ROUND((TRUNC(AL$4/3,1)+TRUNC((AL$5+AL$6)/6,1)+TRUNC(AL$7/15,1)+TRUNC(AL$8/25,1)),0))</f>
        <v>6</v>
      </c>
      <c r="AM11" s="749"/>
      <c r="AN11" s="748">
        <f t="shared" ref="AN11" si="43">IF(AND(AN$9&gt;0,ROUND((TRUNC(AN$4/3,1)+TRUNC((AN$5+AN$6)/6,1)+TRUNC(AN$7/15,1)+TRUNC(AN$8/25,1)),0)&lt;2),2,ROUND((TRUNC(AN$4/3,1)+TRUNC((AN$5+AN$6)/6,1)+TRUNC(AN$7/15,1)+TRUNC(AN$8/25,1)),0))</f>
        <v>6</v>
      </c>
      <c r="AO11" s="749"/>
      <c r="AP11" s="748">
        <f t="shared" ref="AP11" si="44">IF(AND(AP$9&gt;0,ROUND((TRUNC(AP$4/3,1)+TRUNC((AP$5+AP$6)/6,1)+TRUNC(AP$7/15,1)+TRUNC(AP$8/25,1)),0)&lt;2),2,ROUND((TRUNC(AP$4/3,1)+TRUNC((AP$5+AP$6)/6,1)+TRUNC(AP$7/15,1)+TRUNC(AP$8/25,1)),0))</f>
        <v>5</v>
      </c>
      <c r="AQ11" s="749"/>
      <c r="AR11" s="748">
        <f t="shared" ref="AR11" si="45">IF(AND(AR$9&gt;0,ROUND((TRUNC(AR$4/3,1)+TRUNC((AR$5+AR$6)/6,1)+TRUNC(AR$7/15,1)+TRUNC(AR$8/25,1)),0)&lt;2),2,ROUND((TRUNC(AR$4/3,1)+TRUNC((AR$5+AR$6)/6,1)+TRUNC(AR$7/15,1)+TRUNC(AR$8/25,1)),0))</f>
        <v>4</v>
      </c>
      <c r="AS11" s="749"/>
      <c r="AT11" s="748">
        <f t="shared" ref="AT11" si="46">IF(AND(AT$9&gt;0,ROUND((TRUNC(AT$4/3,1)+TRUNC((AT$5+AT$6)/6,1)+TRUNC(AT$7/15,1)+TRUNC(AT$8/25,1)),0)&lt;2),2,ROUND((TRUNC(AT$4/3,1)+TRUNC((AT$5+AT$6)/6,1)+TRUNC(AT$7/15,1)+TRUNC(AT$8/25,1)),0))</f>
        <v>4</v>
      </c>
      <c r="AU11" s="749"/>
      <c r="AV11" s="748">
        <f t="shared" ref="AV11" si="47">IF(AND(AV$9&gt;0,ROUND((TRUNC(AV$4/3,1)+TRUNC((AV$5+AV$6)/6,1)+TRUNC(AV$7/15,1)+TRUNC(AV$8/25,1)),0)&lt;2),2,ROUND((TRUNC(AV$4/3,1)+TRUNC((AV$5+AV$6)/6,1)+TRUNC(AV$7/15,1)+TRUNC(AV$8/25,1)),0))</f>
        <v>3</v>
      </c>
      <c r="AW11" s="749"/>
      <c r="AX11" s="748">
        <f t="shared" ref="AX11" si="48">IF(AND(AX$9&gt;0,ROUND((TRUNC(AX$4/3,1)+TRUNC((AX$5+AX$6)/6,1)+TRUNC(AX$7/15,1)+TRUNC(AX$8/25,1)),0)&lt;2),2,ROUND((TRUNC(AX$4/3,1)+TRUNC((AX$5+AX$6)/6,1)+TRUNC(AX$7/15,1)+TRUNC(AX$8/25,1)),0))</f>
        <v>3</v>
      </c>
      <c r="AY11" s="749"/>
      <c r="AZ11" s="748">
        <f t="shared" ref="AZ11" si="49">IF(AND(AZ$9&gt;0,ROUND((TRUNC(AZ$4/3,1)+TRUNC((AZ$5+AZ$6)/6,1)+TRUNC(AZ$7/15,1)+TRUNC(AZ$8/25,1)),0)&lt;2),2,ROUND((TRUNC(AZ$4/3,1)+TRUNC((AZ$5+AZ$6)/6,1)+TRUNC(AZ$7/15,1)+TRUNC(AZ$8/25,1)),0))</f>
        <v>3</v>
      </c>
      <c r="BA11" s="749"/>
      <c r="BB11" s="748">
        <f t="shared" ref="BB11" si="50">IF(AND(BB$9&gt;0,ROUND((TRUNC(BB$4/3,1)+TRUNC((BB$5+BB$6)/6,1)+TRUNC(BB$7/15,1)+TRUNC(BB$8/25,1)),0)&lt;2),2,ROUND((TRUNC(BB$4/3,1)+TRUNC((BB$5+BB$6)/6,1)+TRUNC(BB$7/15,1)+TRUNC(BB$8/25,1)),0))</f>
        <v>3</v>
      </c>
      <c r="BC11" s="749"/>
      <c r="BD11" s="748">
        <f t="shared" ref="BD11" si="51">IF(AND(BD$9&gt;0,ROUND((TRUNC(BD$4/3,1)+TRUNC((BD$5+BD$6)/6,1)+TRUNC(BD$7/15,1)+TRUNC(BD$8/25,1)),0)&lt;2),2,ROUND((TRUNC(BD$4/3,1)+TRUNC((BD$5+BD$6)/6,1)+TRUNC(BD$7/15,1)+TRUNC(BD$8/25,1)),0))</f>
        <v>0</v>
      </c>
      <c r="BE11" s="749"/>
      <c r="BF11" s="748">
        <f t="shared" ref="BF11" si="52">IF(AND(BF$9&gt;0,ROUND((TRUNC(BF$4/3,1)+TRUNC((BF$5+BF$6)/6,1)+TRUNC(BF$7/15,1)+TRUNC(BF$8/25,1)),0)&lt;2),2,ROUND((TRUNC(BF$4/3,1)+TRUNC((BF$5+BF$6)/6,1)+TRUNC(BF$7/15,1)+TRUNC(BF$8/25,1)),0))</f>
        <v>0</v>
      </c>
      <c r="BG11" s="749"/>
      <c r="BH11" s="748">
        <f t="shared" ref="BH11" si="53">IF(AND(BH$9&gt;0,ROUND((TRUNC(BH$4/3,1)+TRUNC((BH$5+BH$6)/6,1)+TRUNC(BH$7/15,1)+TRUNC(BH$8/25,1)),0)&lt;2),2,ROUND((TRUNC(BH$4/3,1)+TRUNC((BH$5+BH$6)/6,1)+TRUNC(BH$7/15,1)+TRUNC(BH$8/25,1)),0))</f>
        <v>0</v>
      </c>
      <c r="BI11" s="749"/>
      <c r="BJ11" s="530" t="s">
        <v>682</v>
      </c>
      <c r="BK11" s="538"/>
    </row>
    <row r="12" spans="1:64" ht="6" customHeight="1">
      <c r="A12" s="1365" t="s">
        <v>758</v>
      </c>
      <c r="B12" s="1039" t="s">
        <v>759</v>
      </c>
      <c r="C12" s="1039"/>
      <c r="D12" s="1737" t="s">
        <v>73</v>
      </c>
      <c r="E12" s="1738" t="s">
        <v>656</v>
      </c>
      <c r="F12" s="1739"/>
      <c r="G12" s="1740"/>
      <c r="H12" s="1739"/>
      <c r="I12" s="1740"/>
      <c r="J12" s="1739"/>
      <c r="K12" s="1741"/>
      <c r="L12" s="1740"/>
      <c r="M12" s="1741"/>
      <c r="N12" s="1740"/>
      <c r="O12" s="1740"/>
      <c r="P12" s="1739"/>
      <c r="Q12" s="1740"/>
      <c r="R12" s="1739"/>
      <c r="S12" s="1741"/>
      <c r="T12" s="1740"/>
      <c r="U12" s="1741"/>
      <c r="V12" s="1740"/>
      <c r="W12" s="1740"/>
      <c r="X12" s="1739"/>
      <c r="Y12" s="1740"/>
      <c r="Z12" s="1739"/>
      <c r="AA12" s="1741"/>
      <c r="AB12" s="1740"/>
      <c r="AC12" s="1741"/>
      <c r="AD12" s="1740"/>
      <c r="AE12" s="1740"/>
      <c r="AF12" s="1739"/>
      <c r="AG12" s="1741"/>
      <c r="AH12" s="1739"/>
      <c r="AI12" s="1741"/>
      <c r="AJ12" s="1740"/>
      <c r="AK12" s="1741"/>
      <c r="AL12" s="1739"/>
      <c r="AM12" s="1740"/>
      <c r="AN12" s="1739"/>
      <c r="AO12" s="1741"/>
      <c r="AP12" s="1739"/>
      <c r="AQ12" s="1741"/>
      <c r="AR12" s="1740"/>
      <c r="AS12" s="1741"/>
      <c r="AT12" s="1739"/>
      <c r="AU12" s="1740"/>
      <c r="AV12" s="1739"/>
      <c r="AW12" s="1741"/>
      <c r="AX12" s="1739"/>
      <c r="AY12" s="1741"/>
      <c r="AZ12" s="1740"/>
      <c r="BA12" s="1741"/>
      <c r="BB12" s="1740"/>
      <c r="BC12" s="1741"/>
      <c r="BD12" s="1739"/>
      <c r="BE12" s="1741"/>
      <c r="BF12" s="1739"/>
      <c r="BG12" s="1741"/>
      <c r="BH12" s="1740"/>
      <c r="BI12" s="1741"/>
      <c r="BJ12" s="1742" t="s">
        <v>683</v>
      </c>
      <c r="BK12" s="529"/>
    </row>
    <row r="13" spans="1:64" ht="3" customHeight="1">
      <c r="A13" s="1372"/>
      <c r="B13" s="1039"/>
      <c r="C13" s="1039"/>
      <c r="D13" s="1737"/>
      <c r="E13" s="1743"/>
      <c r="F13" s="1750"/>
      <c r="G13" s="1751"/>
      <c r="H13" s="1750"/>
      <c r="I13" s="1751"/>
      <c r="J13" s="1752">
        <v>1</v>
      </c>
      <c r="K13" s="1753"/>
      <c r="L13" s="1752">
        <v>1</v>
      </c>
      <c r="M13" s="1753"/>
      <c r="N13" s="1752">
        <v>1</v>
      </c>
      <c r="O13" s="1753"/>
      <c r="P13" s="1752">
        <v>1</v>
      </c>
      <c r="Q13" s="1753"/>
      <c r="R13" s="1752">
        <v>1</v>
      </c>
      <c r="S13" s="1753"/>
      <c r="T13" s="1752">
        <v>1</v>
      </c>
      <c r="U13" s="1753"/>
      <c r="V13" s="1752">
        <v>1</v>
      </c>
      <c r="W13" s="1753"/>
      <c r="X13" s="1752">
        <v>1</v>
      </c>
      <c r="Y13" s="1753"/>
      <c r="Z13" s="1752">
        <v>1</v>
      </c>
      <c r="AA13" s="1753"/>
      <c r="AB13" s="1752">
        <v>1</v>
      </c>
      <c r="AC13" s="1753"/>
      <c r="AD13" s="1744"/>
      <c r="AE13" s="1744"/>
      <c r="AF13" s="1752">
        <v>1</v>
      </c>
      <c r="AG13" s="1753"/>
      <c r="AH13" s="1752">
        <v>1</v>
      </c>
      <c r="AI13" s="1753"/>
      <c r="AJ13" s="1752">
        <v>1</v>
      </c>
      <c r="AK13" s="1753"/>
      <c r="AL13" s="1752">
        <v>1</v>
      </c>
      <c r="AM13" s="1753"/>
      <c r="AN13" s="1752">
        <v>1</v>
      </c>
      <c r="AO13" s="1753"/>
      <c r="AP13" s="1752">
        <v>1</v>
      </c>
      <c r="AQ13" s="1753"/>
      <c r="AR13" s="1752">
        <v>1</v>
      </c>
      <c r="AS13" s="1753"/>
      <c r="AT13" s="1752">
        <v>1</v>
      </c>
      <c r="AU13" s="1753"/>
      <c r="AV13" s="1750"/>
      <c r="AW13" s="1751"/>
      <c r="AX13" s="1750"/>
      <c r="AY13" s="1751"/>
      <c r="AZ13" s="1750"/>
      <c r="BA13" s="1751"/>
      <c r="BB13" s="1750"/>
      <c r="BC13" s="1751"/>
      <c r="BD13" s="1750"/>
      <c r="BE13" s="1751"/>
      <c r="BF13" s="1750"/>
      <c r="BG13" s="1751"/>
      <c r="BH13" s="1750"/>
      <c r="BI13" s="1751"/>
      <c r="BJ13" s="1745"/>
      <c r="BK13" s="529"/>
    </row>
    <row r="14" spans="1:64" ht="6" customHeight="1">
      <c r="A14" s="1372"/>
      <c r="B14" s="1039"/>
      <c r="C14" s="1039"/>
      <c r="D14" s="1737"/>
      <c r="E14" s="1746"/>
      <c r="F14" s="1747"/>
      <c r="G14" s="1748"/>
      <c r="H14" s="1747"/>
      <c r="I14" s="1748"/>
      <c r="J14" s="1747"/>
      <c r="K14" s="1749"/>
      <c r="L14" s="1748"/>
      <c r="M14" s="1749"/>
      <c r="N14" s="1748"/>
      <c r="O14" s="1748"/>
      <c r="P14" s="1747"/>
      <c r="Q14" s="1748"/>
      <c r="R14" s="1747"/>
      <c r="S14" s="1749"/>
      <c r="T14" s="1748"/>
      <c r="U14" s="1749"/>
      <c r="V14" s="1748"/>
      <c r="W14" s="1748"/>
      <c r="X14" s="1747"/>
      <c r="Y14" s="1748"/>
      <c r="Z14" s="1747"/>
      <c r="AA14" s="1749"/>
      <c r="AB14" s="1748"/>
      <c r="AC14" s="1749"/>
      <c r="AD14" s="1748"/>
      <c r="AE14" s="1748"/>
      <c r="AF14" s="1747"/>
      <c r="AG14" s="1749"/>
      <c r="AH14" s="1747"/>
      <c r="AI14" s="1749"/>
      <c r="AJ14" s="1748"/>
      <c r="AK14" s="1749"/>
      <c r="AL14" s="1747"/>
      <c r="AM14" s="1748"/>
      <c r="AN14" s="1747"/>
      <c r="AO14" s="1749"/>
      <c r="AP14" s="1747"/>
      <c r="AQ14" s="1749"/>
      <c r="AR14" s="1748"/>
      <c r="AS14" s="1749"/>
      <c r="AT14" s="1747"/>
      <c r="AU14" s="1748"/>
      <c r="AV14" s="1747"/>
      <c r="AW14" s="1749"/>
      <c r="AX14" s="1747"/>
      <c r="AY14" s="1749"/>
      <c r="AZ14" s="1748"/>
      <c r="BA14" s="1749"/>
      <c r="BB14" s="1748"/>
      <c r="BC14" s="1749"/>
      <c r="BD14" s="1747"/>
      <c r="BE14" s="1749"/>
      <c r="BF14" s="1747"/>
      <c r="BG14" s="1749"/>
      <c r="BH14" s="1748"/>
      <c r="BI14" s="1749"/>
      <c r="BJ14" s="1745"/>
      <c r="BK14" s="529"/>
    </row>
    <row r="15" spans="1:64" ht="6" customHeight="1">
      <c r="A15" s="1372"/>
      <c r="B15" s="666">
        <v>1</v>
      </c>
      <c r="C15" s="739" t="s">
        <v>87</v>
      </c>
      <c r="D15" s="1384" t="s">
        <v>73</v>
      </c>
      <c r="E15" s="1386" t="s">
        <v>661</v>
      </c>
      <c r="F15" s="230"/>
      <c r="G15" s="231"/>
      <c r="H15" s="236"/>
      <c r="I15" s="242"/>
      <c r="J15" s="236"/>
      <c r="K15" s="242"/>
      <c r="L15" s="236"/>
      <c r="M15" s="242"/>
      <c r="N15" s="236"/>
      <c r="O15" s="242"/>
      <c r="P15" s="236"/>
      <c r="Q15" s="242"/>
      <c r="R15" s="236"/>
      <c r="S15" s="242"/>
      <c r="T15" s="236"/>
      <c r="U15" s="242"/>
      <c r="V15" s="236"/>
      <c r="W15" s="242"/>
      <c r="X15" s="236"/>
      <c r="Y15" s="242"/>
      <c r="Z15" s="236"/>
      <c r="AA15" s="242"/>
      <c r="AB15" s="236"/>
      <c r="AC15" s="242"/>
      <c r="AD15" s="236"/>
      <c r="AE15" s="242"/>
      <c r="AF15" s="236"/>
      <c r="AG15" s="242"/>
      <c r="AH15" s="236"/>
      <c r="AI15" s="242"/>
      <c r="AJ15" s="236"/>
      <c r="AK15" s="242"/>
      <c r="AL15" s="236"/>
      <c r="AM15" s="242"/>
      <c r="AN15" s="236"/>
      <c r="AO15" s="242"/>
      <c r="AP15" s="231"/>
      <c r="AQ15" s="231"/>
      <c r="AR15" s="230"/>
      <c r="AS15" s="232"/>
      <c r="AT15" s="231"/>
      <c r="AU15" s="231"/>
      <c r="AV15" s="230"/>
      <c r="AW15" s="232"/>
      <c r="AX15" s="231"/>
      <c r="AY15" s="231"/>
      <c r="AZ15" s="230"/>
      <c r="BA15" s="232"/>
      <c r="BB15" s="231"/>
      <c r="BC15" s="231"/>
      <c r="BD15" s="230"/>
      <c r="BE15" s="232"/>
      <c r="BF15" s="230"/>
      <c r="BG15" s="232"/>
      <c r="BH15" s="231"/>
      <c r="BI15" s="232"/>
      <c r="BJ15" s="1147" t="s">
        <v>684</v>
      </c>
      <c r="BK15" s="527"/>
      <c r="BL15" s="1390">
        <f>SUM(H15:BJ17)/2-0.25</f>
        <v>7.75</v>
      </c>
    </row>
    <row r="16" spans="1:64" ht="3" customHeight="1">
      <c r="A16" s="1372"/>
      <c r="B16" s="907"/>
      <c r="C16" s="739"/>
      <c r="D16" s="1384"/>
      <c r="E16" s="1386"/>
      <c r="F16" s="1382"/>
      <c r="G16" s="1383"/>
      <c r="H16" s="1382">
        <v>1</v>
      </c>
      <c r="I16" s="1383"/>
      <c r="J16" s="1382">
        <v>1</v>
      </c>
      <c r="K16" s="1383"/>
      <c r="L16" s="1382">
        <v>1</v>
      </c>
      <c r="M16" s="1383"/>
      <c r="N16" s="1382">
        <v>1</v>
      </c>
      <c r="O16" s="1383"/>
      <c r="P16" s="1382">
        <v>1</v>
      </c>
      <c r="Q16" s="1383"/>
      <c r="R16" s="1382">
        <v>1</v>
      </c>
      <c r="S16" s="1383"/>
      <c r="T16" s="1382">
        <v>1</v>
      </c>
      <c r="U16" s="1383"/>
      <c r="V16" s="1382">
        <v>1</v>
      </c>
      <c r="W16" s="1383"/>
      <c r="X16" s="1382">
        <v>1</v>
      </c>
      <c r="Y16" s="1383"/>
      <c r="Z16" s="1382">
        <v>1</v>
      </c>
      <c r="AA16" s="1383"/>
      <c r="AB16" s="1382">
        <v>1</v>
      </c>
      <c r="AC16" s="1383"/>
      <c r="AD16" s="1382">
        <v>1</v>
      </c>
      <c r="AE16" s="1383"/>
      <c r="AF16" s="1382"/>
      <c r="AG16" s="1383"/>
      <c r="AH16" s="1382">
        <v>1</v>
      </c>
      <c r="AI16" s="1383"/>
      <c r="AJ16" s="1382">
        <v>1</v>
      </c>
      <c r="AK16" s="1383"/>
      <c r="AL16" s="1382">
        <v>1</v>
      </c>
      <c r="AM16" s="1383"/>
      <c r="AN16" s="1382">
        <v>1</v>
      </c>
      <c r="AO16" s="1383"/>
      <c r="AP16" s="1382"/>
      <c r="AQ16" s="1383"/>
      <c r="AR16" s="1382"/>
      <c r="AS16" s="1383"/>
      <c r="AT16" s="1382"/>
      <c r="AU16" s="1383"/>
      <c r="AV16" s="1382"/>
      <c r="AW16" s="1383"/>
      <c r="AX16" s="1382"/>
      <c r="AY16" s="1383"/>
      <c r="AZ16" s="1382"/>
      <c r="BA16" s="1383"/>
      <c r="BB16" s="1382"/>
      <c r="BC16" s="1383"/>
      <c r="BD16" s="1382"/>
      <c r="BE16" s="1383"/>
      <c r="BF16" s="1382"/>
      <c r="BG16" s="1383"/>
      <c r="BH16" s="1382"/>
      <c r="BI16" s="1383"/>
      <c r="BJ16" s="1148"/>
      <c r="BK16" s="527"/>
      <c r="BL16" s="1390"/>
    </row>
    <row r="17" spans="1:64" ht="6" customHeight="1">
      <c r="A17" s="1372"/>
      <c r="B17" s="907"/>
      <c r="C17" s="739"/>
      <c r="D17" s="1384"/>
      <c r="E17" s="1387"/>
      <c r="F17" s="233"/>
      <c r="G17" s="234"/>
      <c r="H17" s="233"/>
      <c r="I17" s="235"/>
      <c r="J17" s="233"/>
      <c r="K17" s="235"/>
      <c r="L17" s="233"/>
      <c r="M17" s="235"/>
      <c r="N17" s="233"/>
      <c r="O17" s="235"/>
      <c r="P17" s="233"/>
      <c r="Q17" s="235"/>
      <c r="R17" s="233"/>
      <c r="S17" s="235"/>
      <c r="T17" s="233"/>
      <c r="U17" s="235"/>
      <c r="V17" s="233"/>
      <c r="W17" s="235"/>
      <c r="X17" s="233"/>
      <c r="Y17" s="235"/>
      <c r="Z17" s="233"/>
      <c r="AA17" s="235"/>
      <c r="AB17" s="233"/>
      <c r="AC17" s="235"/>
      <c r="AD17" s="233"/>
      <c r="AE17" s="235"/>
      <c r="AF17" s="233"/>
      <c r="AG17" s="235"/>
      <c r="AH17" s="233"/>
      <c r="AI17" s="235"/>
      <c r="AJ17" s="233"/>
      <c r="AK17" s="235"/>
      <c r="AL17" s="233"/>
      <c r="AM17" s="235"/>
      <c r="AN17" s="233"/>
      <c r="AO17" s="235"/>
      <c r="AP17" s="234"/>
      <c r="AQ17" s="234"/>
      <c r="AR17" s="233"/>
      <c r="AS17" s="235"/>
      <c r="AT17" s="234"/>
      <c r="AU17" s="234"/>
      <c r="AV17" s="233"/>
      <c r="AW17" s="235"/>
      <c r="AX17" s="234"/>
      <c r="AY17" s="234"/>
      <c r="AZ17" s="233"/>
      <c r="BA17" s="235"/>
      <c r="BB17" s="234"/>
      <c r="BC17" s="234"/>
      <c r="BD17" s="233"/>
      <c r="BE17" s="235"/>
      <c r="BF17" s="233"/>
      <c r="BG17" s="235"/>
      <c r="BH17" s="234"/>
      <c r="BI17" s="235"/>
      <c r="BJ17" s="687"/>
      <c r="BK17" s="527"/>
      <c r="BL17" s="1390"/>
    </row>
    <row r="18" spans="1:64" ht="6" customHeight="1">
      <c r="A18" s="1372"/>
      <c r="B18" s="666">
        <v>2</v>
      </c>
      <c r="C18" s="1384" t="s">
        <v>87</v>
      </c>
      <c r="D18" s="1384" t="s">
        <v>73</v>
      </c>
      <c r="E18" s="1385" t="s">
        <v>661</v>
      </c>
      <c r="F18" s="230"/>
      <c r="G18" s="231"/>
      <c r="H18" s="236"/>
      <c r="I18" s="242"/>
      <c r="J18" s="236"/>
      <c r="K18" s="242"/>
      <c r="L18" s="236"/>
      <c r="M18" s="242"/>
      <c r="N18" s="236"/>
      <c r="O18" s="242"/>
      <c r="P18" s="236"/>
      <c r="Q18" s="242"/>
      <c r="R18" s="236"/>
      <c r="S18" s="242"/>
      <c r="T18" s="236"/>
      <c r="U18" s="242"/>
      <c r="V18" s="236"/>
      <c r="W18" s="242"/>
      <c r="X18" s="236"/>
      <c r="Y18" s="242"/>
      <c r="Z18" s="236"/>
      <c r="AA18" s="242"/>
      <c r="AB18" s="236"/>
      <c r="AC18" s="242"/>
      <c r="AD18" s="236"/>
      <c r="AE18" s="242"/>
      <c r="AF18" s="236"/>
      <c r="AG18" s="242"/>
      <c r="AH18" s="236"/>
      <c r="AI18" s="242"/>
      <c r="AJ18" s="236"/>
      <c r="AK18" s="242"/>
      <c r="AL18" s="236"/>
      <c r="AM18" s="242"/>
      <c r="AN18" s="236"/>
      <c r="AO18" s="242"/>
      <c r="AP18" s="231"/>
      <c r="AQ18" s="231"/>
      <c r="AR18" s="230"/>
      <c r="AS18" s="232"/>
      <c r="AT18" s="231"/>
      <c r="AU18" s="231"/>
      <c r="AV18" s="230"/>
      <c r="AW18" s="232"/>
      <c r="AX18" s="231"/>
      <c r="AY18" s="231"/>
      <c r="AZ18" s="230"/>
      <c r="BA18" s="232"/>
      <c r="BB18" s="231"/>
      <c r="BC18" s="231"/>
      <c r="BD18" s="230"/>
      <c r="BE18" s="232"/>
      <c r="BF18" s="230"/>
      <c r="BG18" s="232"/>
      <c r="BH18" s="231"/>
      <c r="BI18" s="232"/>
      <c r="BJ18" s="1147" t="s">
        <v>833</v>
      </c>
      <c r="BK18" s="527"/>
      <c r="BL18" s="1390">
        <f>SUM(H18:BJ20)/2-0.25-0.25-0.25</f>
        <v>7.75</v>
      </c>
    </row>
    <row r="19" spans="1:64" ht="3" customHeight="1">
      <c r="A19" s="1372"/>
      <c r="B19" s="907"/>
      <c r="C19" s="1384"/>
      <c r="D19" s="1384"/>
      <c r="E19" s="1386"/>
      <c r="F19" s="1382"/>
      <c r="G19" s="1383"/>
      <c r="H19" s="1382">
        <v>1</v>
      </c>
      <c r="I19" s="1383"/>
      <c r="J19" s="1382">
        <v>1</v>
      </c>
      <c r="K19" s="1383"/>
      <c r="L19" s="1382">
        <v>1</v>
      </c>
      <c r="M19" s="1383"/>
      <c r="N19" s="1382">
        <v>1</v>
      </c>
      <c r="O19" s="1383"/>
      <c r="P19" s="1382">
        <v>1</v>
      </c>
      <c r="Q19" s="1383"/>
      <c r="R19" s="1382">
        <v>1</v>
      </c>
      <c r="S19" s="1383"/>
      <c r="T19" s="1382">
        <v>1</v>
      </c>
      <c r="U19" s="1383"/>
      <c r="V19" s="1382">
        <v>1</v>
      </c>
      <c r="W19" s="1383"/>
      <c r="X19" s="1382">
        <v>1</v>
      </c>
      <c r="Y19" s="1383"/>
      <c r="Z19" s="1382">
        <v>1</v>
      </c>
      <c r="AA19" s="1383"/>
      <c r="AB19" s="1382">
        <v>1</v>
      </c>
      <c r="AC19" s="1383"/>
      <c r="AD19" s="1382">
        <v>1</v>
      </c>
      <c r="AE19" s="1383"/>
      <c r="AF19" s="1382">
        <v>1</v>
      </c>
      <c r="AG19" s="1383"/>
      <c r="AH19" s="1382"/>
      <c r="AI19" s="1383"/>
      <c r="AJ19" s="1382">
        <v>1</v>
      </c>
      <c r="AK19" s="1383"/>
      <c r="AL19" s="1382">
        <v>1</v>
      </c>
      <c r="AM19" s="1383"/>
      <c r="AN19" s="1382">
        <v>1</v>
      </c>
      <c r="AO19" s="1383"/>
      <c r="AP19" s="1382">
        <v>1</v>
      </c>
      <c r="AQ19" s="1383"/>
      <c r="AR19" s="1382"/>
      <c r="AS19" s="1383"/>
      <c r="AT19" s="1382"/>
      <c r="AU19" s="1383"/>
      <c r="AV19" s="1382"/>
      <c r="AW19" s="1383"/>
      <c r="AX19" s="1382"/>
      <c r="AY19" s="1383"/>
      <c r="AZ19" s="1382"/>
      <c r="BA19" s="1383"/>
      <c r="BB19" s="1382"/>
      <c r="BC19" s="1383"/>
      <c r="BD19" s="1382"/>
      <c r="BE19" s="1383"/>
      <c r="BF19" s="1382"/>
      <c r="BG19" s="1383"/>
      <c r="BH19" s="1382"/>
      <c r="BI19" s="1383"/>
      <c r="BJ19" s="1148"/>
      <c r="BK19" s="527"/>
      <c r="BL19" s="1390"/>
    </row>
    <row r="20" spans="1:64" ht="6" customHeight="1">
      <c r="A20" s="1372"/>
      <c r="B20" s="907"/>
      <c r="C20" s="1384"/>
      <c r="D20" s="1384"/>
      <c r="E20" s="1387"/>
      <c r="F20" s="233"/>
      <c r="G20" s="234"/>
      <c r="H20" s="233"/>
      <c r="I20" s="235"/>
      <c r="J20" s="233"/>
      <c r="K20" s="235"/>
      <c r="L20" s="233"/>
      <c r="M20" s="235"/>
      <c r="N20" s="233"/>
      <c r="O20" s="235"/>
      <c r="P20" s="233"/>
      <c r="Q20" s="235"/>
      <c r="R20" s="233"/>
      <c r="S20" s="235"/>
      <c r="T20" s="233"/>
      <c r="U20" s="235"/>
      <c r="V20" s="233"/>
      <c r="W20" s="235"/>
      <c r="X20" s="233"/>
      <c r="Y20" s="235"/>
      <c r="Z20" s="233"/>
      <c r="AA20" s="235"/>
      <c r="AB20" s="233"/>
      <c r="AC20" s="235"/>
      <c r="AD20" s="233"/>
      <c r="AE20" s="235"/>
      <c r="AF20" s="233"/>
      <c r="AG20" s="235"/>
      <c r="AH20" s="233"/>
      <c r="AI20" s="235"/>
      <c r="AJ20" s="233"/>
      <c r="AK20" s="235"/>
      <c r="AL20" s="233"/>
      <c r="AM20" s="235"/>
      <c r="AN20" s="233"/>
      <c r="AO20" s="235"/>
      <c r="AP20" s="234"/>
      <c r="AQ20" s="234"/>
      <c r="AR20" s="233"/>
      <c r="AS20" s="235"/>
      <c r="AT20" s="234"/>
      <c r="AU20" s="234"/>
      <c r="AV20" s="233"/>
      <c r="AW20" s="235"/>
      <c r="AX20" s="234"/>
      <c r="AY20" s="234"/>
      <c r="AZ20" s="233"/>
      <c r="BA20" s="235"/>
      <c r="BB20" s="234"/>
      <c r="BC20" s="234"/>
      <c r="BD20" s="233"/>
      <c r="BE20" s="235"/>
      <c r="BF20" s="233"/>
      <c r="BG20" s="235"/>
      <c r="BH20" s="234"/>
      <c r="BI20" s="235"/>
      <c r="BJ20" s="687"/>
      <c r="BK20" s="527"/>
      <c r="BL20" s="1390"/>
    </row>
    <row r="21" spans="1:64" ht="6" customHeight="1">
      <c r="A21" s="1372"/>
      <c r="B21" s="666">
        <v>3</v>
      </c>
      <c r="C21" s="1384" t="s">
        <v>87</v>
      </c>
      <c r="D21" s="1384" t="s">
        <v>73</v>
      </c>
      <c r="E21" s="1385" t="s">
        <v>661</v>
      </c>
      <c r="F21" s="230"/>
      <c r="G21" s="231"/>
      <c r="H21" s="236"/>
      <c r="I21" s="242"/>
      <c r="J21" s="236"/>
      <c r="K21" s="242"/>
      <c r="L21" s="236"/>
      <c r="M21" s="242"/>
      <c r="N21" s="236"/>
      <c r="O21" s="242"/>
      <c r="P21" s="236"/>
      <c r="Q21" s="242"/>
      <c r="R21" s="236"/>
      <c r="S21" s="242"/>
      <c r="T21" s="236"/>
      <c r="U21" s="242"/>
      <c r="V21" s="236"/>
      <c r="W21" s="242"/>
      <c r="X21" s="236"/>
      <c r="Y21" s="242"/>
      <c r="Z21" s="236"/>
      <c r="AA21" s="242"/>
      <c r="AB21" s="236"/>
      <c r="AC21" s="242"/>
      <c r="AD21" s="236"/>
      <c r="AE21" s="242"/>
      <c r="AF21" s="236"/>
      <c r="AG21" s="242"/>
      <c r="AH21" s="236"/>
      <c r="AI21" s="242"/>
      <c r="AJ21" s="236"/>
      <c r="AK21" s="242"/>
      <c r="AL21" s="236"/>
      <c r="AM21" s="242"/>
      <c r="AN21" s="236"/>
      <c r="AO21" s="242"/>
      <c r="AP21" s="231"/>
      <c r="AQ21" s="231"/>
      <c r="AR21" s="230"/>
      <c r="AS21" s="232"/>
      <c r="AT21" s="231"/>
      <c r="AU21" s="231"/>
      <c r="AV21" s="230"/>
      <c r="AW21" s="232"/>
      <c r="AX21" s="231"/>
      <c r="AY21" s="231"/>
      <c r="AZ21" s="230"/>
      <c r="BA21" s="232"/>
      <c r="BB21" s="231"/>
      <c r="BC21" s="231"/>
      <c r="BD21" s="230"/>
      <c r="BE21" s="232"/>
      <c r="BF21" s="230"/>
      <c r="BG21" s="232"/>
      <c r="BH21" s="231"/>
      <c r="BI21" s="232"/>
      <c r="BJ21" s="1147" t="s">
        <v>685</v>
      </c>
      <c r="BK21" s="527"/>
      <c r="BL21" s="1390">
        <f>SUM(H21:BJ23)/2</f>
        <v>7.5</v>
      </c>
    </row>
    <row r="22" spans="1:64" ht="3" customHeight="1">
      <c r="A22" s="1372"/>
      <c r="B22" s="907"/>
      <c r="C22" s="1384"/>
      <c r="D22" s="1384"/>
      <c r="E22" s="1386"/>
      <c r="F22" s="1382"/>
      <c r="G22" s="1383"/>
      <c r="H22" s="1382"/>
      <c r="I22" s="1383"/>
      <c r="J22" s="1382">
        <v>1</v>
      </c>
      <c r="K22" s="1383"/>
      <c r="L22" s="1382">
        <v>1</v>
      </c>
      <c r="M22" s="1383"/>
      <c r="N22" s="1382">
        <v>1</v>
      </c>
      <c r="O22" s="1383"/>
      <c r="P22" s="1382">
        <v>1</v>
      </c>
      <c r="Q22" s="1383"/>
      <c r="R22" s="1382">
        <v>1</v>
      </c>
      <c r="S22" s="1383"/>
      <c r="T22" s="1382">
        <v>1</v>
      </c>
      <c r="U22" s="1383"/>
      <c r="V22" s="1382">
        <v>1</v>
      </c>
      <c r="W22" s="1383"/>
      <c r="X22" s="1382">
        <v>1</v>
      </c>
      <c r="Y22" s="1383"/>
      <c r="Z22" s="1382">
        <v>1</v>
      </c>
      <c r="AA22" s="1383"/>
      <c r="AB22" s="1382"/>
      <c r="AC22" s="1383"/>
      <c r="AD22" s="1382"/>
      <c r="AE22" s="1383"/>
      <c r="AF22" s="1382">
        <v>1</v>
      </c>
      <c r="AG22" s="1383"/>
      <c r="AH22" s="1382">
        <v>1</v>
      </c>
      <c r="AI22" s="1383"/>
      <c r="AJ22" s="1382">
        <v>1</v>
      </c>
      <c r="AK22" s="1383"/>
      <c r="AL22" s="1382">
        <v>1</v>
      </c>
      <c r="AM22" s="1383"/>
      <c r="AN22" s="1382">
        <v>1</v>
      </c>
      <c r="AO22" s="1383"/>
      <c r="AP22" s="1382">
        <v>1</v>
      </c>
      <c r="AQ22" s="1383"/>
      <c r="AR22" s="1382"/>
      <c r="AS22" s="1383"/>
      <c r="AT22" s="1382"/>
      <c r="AU22" s="1383"/>
      <c r="AV22" s="1382"/>
      <c r="AW22" s="1383"/>
      <c r="AX22" s="1382"/>
      <c r="AY22" s="1383"/>
      <c r="AZ22" s="1382"/>
      <c r="BA22" s="1383"/>
      <c r="BB22" s="1382"/>
      <c r="BC22" s="1383"/>
      <c r="BD22" s="1382"/>
      <c r="BE22" s="1383"/>
      <c r="BF22" s="1382"/>
      <c r="BG22" s="1383"/>
      <c r="BH22" s="1382"/>
      <c r="BI22" s="1383"/>
      <c r="BJ22" s="1148"/>
      <c r="BK22" s="527"/>
      <c r="BL22" s="1390"/>
    </row>
    <row r="23" spans="1:64" ht="6" customHeight="1">
      <c r="A23" s="1372"/>
      <c r="B23" s="907"/>
      <c r="C23" s="1384"/>
      <c r="D23" s="1384"/>
      <c r="E23" s="1387"/>
      <c r="F23" s="233"/>
      <c r="G23" s="234"/>
      <c r="H23" s="233"/>
      <c r="I23" s="235"/>
      <c r="J23" s="233"/>
      <c r="K23" s="235"/>
      <c r="L23" s="233"/>
      <c r="M23" s="235"/>
      <c r="N23" s="233"/>
      <c r="O23" s="235"/>
      <c r="P23" s="233"/>
      <c r="Q23" s="235"/>
      <c r="R23" s="233"/>
      <c r="S23" s="235"/>
      <c r="T23" s="233"/>
      <c r="U23" s="235"/>
      <c r="V23" s="233"/>
      <c r="W23" s="235"/>
      <c r="X23" s="233"/>
      <c r="Y23" s="235"/>
      <c r="Z23" s="233"/>
      <c r="AA23" s="235"/>
      <c r="AB23" s="233"/>
      <c r="AC23" s="235"/>
      <c r="AD23" s="233"/>
      <c r="AE23" s="235"/>
      <c r="AF23" s="233"/>
      <c r="AG23" s="235"/>
      <c r="AH23" s="233"/>
      <c r="AI23" s="235"/>
      <c r="AJ23" s="233"/>
      <c r="AK23" s="235"/>
      <c r="AL23" s="233"/>
      <c r="AM23" s="235"/>
      <c r="AN23" s="233"/>
      <c r="AO23" s="235"/>
      <c r="AP23" s="234"/>
      <c r="AQ23" s="234"/>
      <c r="AR23" s="233"/>
      <c r="AS23" s="235"/>
      <c r="AT23" s="234"/>
      <c r="AU23" s="234"/>
      <c r="AV23" s="233"/>
      <c r="AW23" s="235"/>
      <c r="AX23" s="234"/>
      <c r="AY23" s="234"/>
      <c r="AZ23" s="233"/>
      <c r="BA23" s="235"/>
      <c r="BB23" s="234"/>
      <c r="BC23" s="234"/>
      <c r="BD23" s="233"/>
      <c r="BE23" s="235"/>
      <c r="BF23" s="233"/>
      <c r="BG23" s="235"/>
      <c r="BH23" s="234"/>
      <c r="BI23" s="235"/>
      <c r="BJ23" s="687"/>
      <c r="BK23" s="527"/>
      <c r="BL23" s="1390"/>
    </row>
    <row r="24" spans="1:64" ht="6" customHeight="1">
      <c r="A24" s="1372"/>
      <c r="B24" s="666">
        <v>4</v>
      </c>
      <c r="C24" s="1384" t="s">
        <v>87</v>
      </c>
      <c r="D24" s="1384" t="s">
        <v>73</v>
      </c>
      <c r="E24" s="1386" t="s">
        <v>661</v>
      </c>
      <c r="F24" s="230"/>
      <c r="G24" s="231"/>
      <c r="H24" s="236"/>
      <c r="I24" s="242"/>
      <c r="J24" s="236"/>
      <c r="K24" s="242"/>
      <c r="L24" s="236"/>
      <c r="M24" s="242"/>
      <c r="N24" s="236"/>
      <c r="O24" s="242"/>
      <c r="P24" s="236"/>
      <c r="Q24" s="242"/>
      <c r="R24" s="236"/>
      <c r="S24" s="242"/>
      <c r="T24" s="236"/>
      <c r="U24" s="242"/>
      <c r="V24" s="236"/>
      <c r="W24" s="242"/>
      <c r="X24" s="236"/>
      <c r="Y24" s="242"/>
      <c r="Z24" s="236"/>
      <c r="AA24" s="242"/>
      <c r="AB24" s="236"/>
      <c r="AC24" s="242"/>
      <c r="AD24" s="236"/>
      <c r="AE24" s="242"/>
      <c r="AF24" s="236"/>
      <c r="AG24" s="242"/>
      <c r="AH24" s="236"/>
      <c r="AI24" s="242"/>
      <c r="AJ24" s="236"/>
      <c r="AK24" s="242"/>
      <c r="AL24" s="236"/>
      <c r="AM24" s="242"/>
      <c r="AN24" s="236"/>
      <c r="AO24" s="242"/>
      <c r="AP24" s="231"/>
      <c r="AQ24" s="231"/>
      <c r="AR24" s="230"/>
      <c r="AS24" s="232"/>
      <c r="AT24" s="231"/>
      <c r="AU24" s="231"/>
      <c r="AV24" s="230"/>
      <c r="AW24" s="232"/>
      <c r="AX24" s="231"/>
      <c r="AY24" s="231"/>
      <c r="AZ24" s="230"/>
      <c r="BA24" s="232"/>
      <c r="BB24" s="231"/>
      <c r="BC24" s="231"/>
      <c r="BD24" s="230"/>
      <c r="BE24" s="232"/>
      <c r="BF24" s="230"/>
      <c r="BG24" s="232"/>
      <c r="BH24" s="231"/>
      <c r="BI24" s="232"/>
      <c r="BJ24" s="1147" t="s">
        <v>814</v>
      </c>
      <c r="BK24" s="527"/>
      <c r="BL24" s="1390">
        <f>SUM(H24:BJ26)/2-0.25-0.25</f>
        <v>4</v>
      </c>
    </row>
    <row r="25" spans="1:64" ht="3" customHeight="1">
      <c r="A25" s="1372"/>
      <c r="B25" s="907"/>
      <c r="C25" s="1384"/>
      <c r="D25" s="1384"/>
      <c r="E25" s="1386"/>
      <c r="F25" s="1382"/>
      <c r="G25" s="1383"/>
      <c r="H25" s="1382"/>
      <c r="I25" s="1383"/>
      <c r="J25" s="1382"/>
      <c r="K25" s="1383"/>
      <c r="L25" s="1382">
        <v>1</v>
      </c>
      <c r="M25" s="1383"/>
      <c r="N25" s="1382">
        <v>1</v>
      </c>
      <c r="O25" s="1383"/>
      <c r="P25" s="1382">
        <v>1</v>
      </c>
      <c r="Q25" s="1383"/>
      <c r="R25" s="1382">
        <v>1</v>
      </c>
      <c r="S25" s="1383"/>
      <c r="T25" s="1382">
        <v>1</v>
      </c>
      <c r="U25" s="1383"/>
      <c r="V25" s="1382">
        <v>1</v>
      </c>
      <c r="W25" s="1383"/>
      <c r="X25" s="1382">
        <v>1</v>
      </c>
      <c r="Y25" s="1383"/>
      <c r="Z25" s="1382">
        <v>1</v>
      </c>
      <c r="AA25" s="1383"/>
      <c r="AB25" s="1382">
        <v>1</v>
      </c>
      <c r="AC25" s="1383"/>
      <c r="AD25" s="1382"/>
      <c r="AE25" s="1383"/>
      <c r="AF25" s="1382"/>
      <c r="AG25" s="1383"/>
      <c r="AH25" s="1382"/>
      <c r="AI25" s="1383"/>
      <c r="AJ25" s="1382"/>
      <c r="AK25" s="1383"/>
      <c r="AL25" s="1382"/>
      <c r="AM25" s="1383"/>
      <c r="AN25" s="1382"/>
      <c r="AO25" s="1383"/>
      <c r="AP25" s="1382"/>
      <c r="AQ25" s="1383"/>
      <c r="AR25" s="1382"/>
      <c r="AS25" s="1383"/>
      <c r="AT25" s="1382"/>
      <c r="AU25" s="1383"/>
      <c r="AV25" s="1382"/>
      <c r="AW25" s="1383"/>
      <c r="AX25" s="1382"/>
      <c r="AY25" s="1383"/>
      <c r="AZ25" s="1382"/>
      <c r="BA25" s="1383"/>
      <c r="BB25" s="1382"/>
      <c r="BC25" s="1383"/>
      <c r="BD25" s="1382"/>
      <c r="BE25" s="1383"/>
      <c r="BF25" s="1382"/>
      <c r="BG25" s="1383"/>
      <c r="BH25" s="1382"/>
      <c r="BI25" s="1383"/>
      <c r="BJ25" s="1148"/>
      <c r="BK25" s="527"/>
      <c r="BL25" s="1390"/>
    </row>
    <row r="26" spans="1:64" ht="6" customHeight="1">
      <c r="A26" s="1372"/>
      <c r="B26" s="691"/>
      <c r="C26" s="1384"/>
      <c r="D26" s="1384"/>
      <c r="E26" s="1387"/>
      <c r="F26" s="233"/>
      <c r="G26" s="234"/>
      <c r="H26" s="233"/>
      <c r="I26" s="235"/>
      <c r="J26" s="233"/>
      <c r="K26" s="235"/>
      <c r="L26" s="233"/>
      <c r="M26" s="235"/>
      <c r="N26" s="233"/>
      <c r="O26" s="235"/>
      <c r="P26" s="233"/>
      <c r="Q26" s="235"/>
      <c r="R26" s="233"/>
      <c r="S26" s="235"/>
      <c r="T26" s="233"/>
      <c r="U26" s="235"/>
      <c r="V26" s="233"/>
      <c r="W26" s="235"/>
      <c r="X26" s="233"/>
      <c r="Y26" s="235"/>
      <c r="Z26" s="233"/>
      <c r="AA26" s="235"/>
      <c r="AB26" s="233"/>
      <c r="AC26" s="235"/>
      <c r="AD26" s="233"/>
      <c r="AE26" s="235"/>
      <c r="AF26" s="233"/>
      <c r="AG26" s="235"/>
      <c r="AH26" s="233"/>
      <c r="AI26" s="235"/>
      <c r="AJ26" s="233"/>
      <c r="AK26" s="235"/>
      <c r="AL26" s="233"/>
      <c r="AM26" s="235"/>
      <c r="AN26" s="233"/>
      <c r="AO26" s="235"/>
      <c r="AP26" s="234"/>
      <c r="AQ26" s="234"/>
      <c r="AR26" s="233"/>
      <c r="AS26" s="235"/>
      <c r="AT26" s="234"/>
      <c r="AU26" s="234"/>
      <c r="AV26" s="233"/>
      <c r="AW26" s="235"/>
      <c r="AX26" s="234"/>
      <c r="AY26" s="234"/>
      <c r="AZ26" s="233"/>
      <c r="BA26" s="235"/>
      <c r="BB26" s="234"/>
      <c r="BC26" s="234"/>
      <c r="BD26" s="233"/>
      <c r="BE26" s="235"/>
      <c r="BF26" s="233"/>
      <c r="BG26" s="235"/>
      <c r="BH26" s="234"/>
      <c r="BI26" s="235"/>
      <c r="BJ26" s="687"/>
      <c r="BK26" s="527"/>
      <c r="BL26" s="1390"/>
    </row>
    <row r="27" spans="1:64" ht="6" customHeight="1">
      <c r="A27" s="1372"/>
      <c r="B27" s="907">
        <v>5</v>
      </c>
      <c r="C27" s="1384" t="s">
        <v>87</v>
      </c>
      <c r="D27" s="1384" t="s">
        <v>73</v>
      </c>
      <c r="E27" s="1386" t="s">
        <v>661</v>
      </c>
      <c r="F27" s="230"/>
      <c r="G27" s="231"/>
      <c r="H27" s="236"/>
      <c r="I27" s="242"/>
      <c r="J27" s="236"/>
      <c r="K27" s="242"/>
      <c r="L27" s="236"/>
      <c r="M27" s="242"/>
      <c r="N27" s="236"/>
      <c r="O27" s="242"/>
      <c r="P27" s="236"/>
      <c r="Q27" s="242"/>
      <c r="R27" s="236"/>
      <c r="S27" s="242"/>
      <c r="T27" s="236"/>
      <c r="U27" s="242"/>
      <c r="V27" s="236"/>
      <c r="W27" s="242"/>
      <c r="X27" s="236"/>
      <c r="Y27" s="242"/>
      <c r="Z27" s="236"/>
      <c r="AA27" s="242"/>
      <c r="AB27" s="236"/>
      <c r="AC27" s="242"/>
      <c r="AD27" s="236"/>
      <c r="AE27" s="242"/>
      <c r="AF27" s="236"/>
      <c r="AG27" s="242"/>
      <c r="AH27" s="236"/>
      <c r="AI27" s="242"/>
      <c r="AJ27" s="236"/>
      <c r="AK27" s="242"/>
      <c r="AL27" s="236"/>
      <c r="AM27" s="242"/>
      <c r="AN27" s="236"/>
      <c r="AO27" s="242"/>
      <c r="AP27" s="231"/>
      <c r="AQ27" s="231"/>
      <c r="AR27" s="230"/>
      <c r="AS27" s="232"/>
      <c r="AT27" s="231"/>
      <c r="AU27" s="231"/>
      <c r="AV27" s="230"/>
      <c r="AW27" s="232"/>
      <c r="AX27" s="231"/>
      <c r="AY27" s="231"/>
      <c r="AZ27" s="230"/>
      <c r="BA27" s="232"/>
      <c r="BB27" s="231"/>
      <c r="BC27" s="231"/>
      <c r="BD27" s="230"/>
      <c r="BE27" s="232"/>
      <c r="BF27" s="230"/>
      <c r="BG27" s="232"/>
      <c r="BH27" s="231"/>
      <c r="BI27" s="232"/>
      <c r="BJ27" s="1147" t="s">
        <v>686</v>
      </c>
      <c r="BK27" s="527"/>
      <c r="BL27" s="1390">
        <f>SUM(H27:BJ29)/2-0.25</f>
        <v>7.75</v>
      </c>
    </row>
    <row r="28" spans="1:64" ht="3" customHeight="1">
      <c r="A28" s="1372"/>
      <c r="B28" s="907"/>
      <c r="C28" s="1384"/>
      <c r="D28" s="1384"/>
      <c r="E28" s="1386"/>
      <c r="F28" s="1382"/>
      <c r="G28" s="1383"/>
      <c r="H28" s="1382"/>
      <c r="I28" s="1383"/>
      <c r="J28" s="1382"/>
      <c r="K28" s="1383"/>
      <c r="L28" s="1382">
        <v>1</v>
      </c>
      <c r="M28" s="1383"/>
      <c r="N28" s="1382">
        <v>1</v>
      </c>
      <c r="O28" s="1383"/>
      <c r="P28" s="1382">
        <v>1</v>
      </c>
      <c r="Q28" s="1383"/>
      <c r="R28" s="1382">
        <v>1</v>
      </c>
      <c r="S28" s="1383"/>
      <c r="T28" s="1382">
        <v>1</v>
      </c>
      <c r="U28" s="1383"/>
      <c r="V28" s="1382">
        <v>1</v>
      </c>
      <c r="W28" s="1383"/>
      <c r="X28" s="1382">
        <v>1</v>
      </c>
      <c r="Y28" s="1383"/>
      <c r="Z28" s="1382">
        <v>1</v>
      </c>
      <c r="AA28" s="1383"/>
      <c r="AB28" s="1382">
        <v>1</v>
      </c>
      <c r="AC28" s="1383"/>
      <c r="AD28" s="1382">
        <v>1</v>
      </c>
      <c r="AE28" s="1383"/>
      <c r="AF28" s="1382"/>
      <c r="AG28" s="1383"/>
      <c r="AH28" s="1382">
        <v>1</v>
      </c>
      <c r="AI28" s="1383"/>
      <c r="AJ28" s="1382">
        <v>1</v>
      </c>
      <c r="AK28" s="1383"/>
      <c r="AL28" s="1382">
        <v>1</v>
      </c>
      <c r="AM28" s="1383"/>
      <c r="AN28" s="1382">
        <v>1</v>
      </c>
      <c r="AO28" s="1383"/>
      <c r="AP28" s="1382">
        <v>1</v>
      </c>
      <c r="AQ28" s="1383"/>
      <c r="AR28" s="1382">
        <v>1</v>
      </c>
      <c r="AS28" s="1383"/>
      <c r="AT28" s="1382"/>
      <c r="AU28" s="1383"/>
      <c r="AV28" s="1382"/>
      <c r="AW28" s="1383"/>
      <c r="AX28" s="1382"/>
      <c r="AY28" s="1383"/>
      <c r="AZ28" s="1382"/>
      <c r="BA28" s="1383"/>
      <c r="BB28" s="1382"/>
      <c r="BC28" s="1383"/>
      <c r="BD28" s="1382"/>
      <c r="BE28" s="1383"/>
      <c r="BF28" s="1382"/>
      <c r="BG28" s="1383"/>
      <c r="BH28" s="1382"/>
      <c r="BI28" s="1383"/>
      <c r="BJ28" s="1148"/>
      <c r="BK28" s="527"/>
      <c r="BL28" s="1390"/>
    </row>
    <row r="29" spans="1:64" ht="6" customHeight="1">
      <c r="A29" s="1372"/>
      <c r="B29" s="691"/>
      <c r="C29" s="1384"/>
      <c r="D29" s="1384"/>
      <c r="E29" s="1387"/>
      <c r="F29" s="233"/>
      <c r="G29" s="234"/>
      <c r="H29" s="233"/>
      <c r="I29" s="235"/>
      <c r="J29" s="233"/>
      <c r="K29" s="235"/>
      <c r="L29" s="233"/>
      <c r="M29" s="235"/>
      <c r="N29" s="233"/>
      <c r="O29" s="235"/>
      <c r="P29" s="233"/>
      <c r="Q29" s="235"/>
      <c r="R29" s="233"/>
      <c r="S29" s="235"/>
      <c r="T29" s="233"/>
      <c r="U29" s="235"/>
      <c r="V29" s="233"/>
      <c r="W29" s="235"/>
      <c r="X29" s="233"/>
      <c r="Y29" s="235"/>
      <c r="Z29" s="233"/>
      <c r="AA29" s="235"/>
      <c r="AB29" s="233"/>
      <c r="AC29" s="235"/>
      <c r="AD29" s="233"/>
      <c r="AE29" s="235"/>
      <c r="AF29" s="233"/>
      <c r="AG29" s="235"/>
      <c r="AH29" s="233"/>
      <c r="AI29" s="235"/>
      <c r="AJ29" s="233"/>
      <c r="AK29" s="235"/>
      <c r="AL29" s="233"/>
      <c r="AM29" s="235"/>
      <c r="AN29" s="233"/>
      <c r="AO29" s="235"/>
      <c r="AP29" s="234"/>
      <c r="AQ29" s="234"/>
      <c r="AR29" s="233"/>
      <c r="AS29" s="235"/>
      <c r="AT29" s="234"/>
      <c r="AU29" s="234"/>
      <c r="AV29" s="233"/>
      <c r="AW29" s="235"/>
      <c r="AX29" s="234"/>
      <c r="AY29" s="234"/>
      <c r="AZ29" s="233"/>
      <c r="BA29" s="235"/>
      <c r="BB29" s="234"/>
      <c r="BC29" s="234"/>
      <c r="BD29" s="233"/>
      <c r="BE29" s="235"/>
      <c r="BF29" s="233"/>
      <c r="BG29" s="235"/>
      <c r="BH29" s="234"/>
      <c r="BI29" s="235"/>
      <c r="BJ29" s="687"/>
      <c r="BK29" s="527"/>
      <c r="BL29" s="1390"/>
    </row>
    <row r="30" spans="1:64" ht="6" customHeight="1">
      <c r="A30" s="1372"/>
      <c r="B30" s="907">
        <v>6</v>
      </c>
      <c r="C30" s="1384" t="s">
        <v>87</v>
      </c>
      <c r="D30" s="1384" t="s">
        <v>73</v>
      </c>
      <c r="E30" s="1385" t="s">
        <v>661</v>
      </c>
      <c r="F30" s="230"/>
      <c r="G30" s="231"/>
      <c r="H30" s="236"/>
      <c r="I30" s="242"/>
      <c r="J30" s="236"/>
      <c r="K30" s="242"/>
      <c r="L30" s="236"/>
      <c r="M30" s="242"/>
      <c r="N30" s="236"/>
      <c r="O30" s="242"/>
      <c r="P30" s="236"/>
      <c r="Q30" s="242"/>
      <c r="R30" s="236"/>
      <c r="S30" s="242"/>
      <c r="T30" s="236"/>
      <c r="U30" s="242"/>
      <c r="V30" s="236"/>
      <c r="W30" s="242"/>
      <c r="X30" s="236"/>
      <c r="Y30" s="242"/>
      <c r="Z30" s="236"/>
      <c r="AA30" s="242"/>
      <c r="AB30" s="236"/>
      <c r="AC30" s="242"/>
      <c r="AD30" s="236"/>
      <c r="AE30" s="242"/>
      <c r="AF30" s="236"/>
      <c r="AG30" s="242"/>
      <c r="AH30" s="236"/>
      <c r="AI30" s="242"/>
      <c r="AJ30" s="236"/>
      <c r="AK30" s="242"/>
      <c r="AL30" s="236"/>
      <c r="AM30" s="242"/>
      <c r="AN30" s="236"/>
      <c r="AO30" s="242"/>
      <c r="AP30" s="231"/>
      <c r="AQ30" s="231"/>
      <c r="AR30" s="230"/>
      <c r="AS30" s="232"/>
      <c r="AT30" s="231"/>
      <c r="AU30" s="231"/>
      <c r="AV30" s="230"/>
      <c r="AW30" s="232"/>
      <c r="AX30" s="231"/>
      <c r="AY30" s="231"/>
      <c r="AZ30" s="230"/>
      <c r="BA30" s="232"/>
      <c r="BB30" s="231"/>
      <c r="BC30" s="231"/>
      <c r="BD30" s="230"/>
      <c r="BE30" s="232"/>
      <c r="BF30" s="230"/>
      <c r="BG30" s="232"/>
      <c r="BH30" s="231"/>
      <c r="BI30" s="232"/>
      <c r="BJ30" s="1147" t="s">
        <v>686</v>
      </c>
      <c r="BK30" s="527"/>
      <c r="BL30" s="1390">
        <f>SUM(H30:BJ32)/2</f>
        <v>8</v>
      </c>
    </row>
    <row r="31" spans="1:64" ht="3" customHeight="1">
      <c r="A31" s="1372"/>
      <c r="B31" s="907"/>
      <c r="C31" s="1384"/>
      <c r="D31" s="1384"/>
      <c r="E31" s="1386"/>
      <c r="F31" s="1382"/>
      <c r="G31" s="1383"/>
      <c r="H31" s="1382"/>
      <c r="I31" s="1383"/>
      <c r="J31" s="1382"/>
      <c r="K31" s="1383"/>
      <c r="L31" s="1382">
        <v>1</v>
      </c>
      <c r="M31" s="1383"/>
      <c r="N31" s="1382">
        <v>1</v>
      </c>
      <c r="O31" s="1383"/>
      <c r="P31" s="1382">
        <v>1</v>
      </c>
      <c r="Q31" s="1383"/>
      <c r="R31" s="1382">
        <v>1</v>
      </c>
      <c r="S31" s="1383"/>
      <c r="T31" s="1382">
        <v>1</v>
      </c>
      <c r="U31" s="1383"/>
      <c r="V31" s="1382">
        <v>1</v>
      </c>
      <c r="W31" s="1383"/>
      <c r="X31" s="1382">
        <v>1</v>
      </c>
      <c r="Y31" s="1383"/>
      <c r="Z31" s="1382">
        <v>1</v>
      </c>
      <c r="AA31" s="1383"/>
      <c r="AB31" s="1382"/>
      <c r="AC31" s="1383"/>
      <c r="AD31" s="1382">
        <v>1</v>
      </c>
      <c r="AE31" s="1383"/>
      <c r="AF31" s="1382">
        <v>1</v>
      </c>
      <c r="AG31" s="1383"/>
      <c r="AH31" s="1382">
        <v>1</v>
      </c>
      <c r="AI31" s="1383"/>
      <c r="AJ31" s="1382">
        <v>1</v>
      </c>
      <c r="AK31" s="1383"/>
      <c r="AL31" s="1382">
        <v>1</v>
      </c>
      <c r="AM31" s="1383"/>
      <c r="AN31" s="1382">
        <v>1</v>
      </c>
      <c r="AO31" s="1383"/>
      <c r="AP31" s="1382">
        <v>1</v>
      </c>
      <c r="AQ31" s="1383"/>
      <c r="AR31" s="1382">
        <v>1</v>
      </c>
      <c r="AS31" s="1383"/>
      <c r="AT31" s="1382"/>
      <c r="AU31" s="1383"/>
      <c r="AV31" s="1382"/>
      <c r="AW31" s="1383"/>
      <c r="AX31" s="1382"/>
      <c r="AY31" s="1383"/>
      <c r="AZ31" s="1382"/>
      <c r="BA31" s="1383"/>
      <c r="BB31" s="1382"/>
      <c r="BC31" s="1383"/>
      <c r="BD31" s="1382"/>
      <c r="BE31" s="1383"/>
      <c r="BF31" s="1382"/>
      <c r="BG31" s="1383"/>
      <c r="BH31" s="1382"/>
      <c r="BI31" s="1383"/>
      <c r="BJ31" s="1148"/>
      <c r="BK31" s="527"/>
      <c r="BL31" s="1390"/>
    </row>
    <row r="32" spans="1:64" ht="6" customHeight="1">
      <c r="A32" s="1372"/>
      <c r="B32" s="691"/>
      <c r="C32" s="1384"/>
      <c r="D32" s="1384"/>
      <c r="E32" s="1387"/>
      <c r="F32" s="233"/>
      <c r="G32" s="234"/>
      <c r="H32" s="233"/>
      <c r="I32" s="235"/>
      <c r="J32" s="233"/>
      <c r="K32" s="235"/>
      <c r="L32" s="233"/>
      <c r="M32" s="235"/>
      <c r="N32" s="233"/>
      <c r="O32" s="235"/>
      <c r="P32" s="233"/>
      <c r="Q32" s="235"/>
      <c r="R32" s="233"/>
      <c r="S32" s="235"/>
      <c r="T32" s="233"/>
      <c r="U32" s="235"/>
      <c r="V32" s="233"/>
      <c r="W32" s="235"/>
      <c r="X32" s="233"/>
      <c r="Y32" s="235"/>
      <c r="Z32" s="233"/>
      <c r="AA32" s="235"/>
      <c r="AB32" s="233"/>
      <c r="AC32" s="235"/>
      <c r="AD32" s="233"/>
      <c r="AE32" s="235"/>
      <c r="AF32" s="233"/>
      <c r="AG32" s="235"/>
      <c r="AH32" s="233"/>
      <c r="AI32" s="235"/>
      <c r="AJ32" s="233"/>
      <c r="AK32" s="235"/>
      <c r="AL32" s="233"/>
      <c r="AM32" s="235"/>
      <c r="AN32" s="233"/>
      <c r="AO32" s="235"/>
      <c r="AP32" s="234"/>
      <c r="AQ32" s="234"/>
      <c r="AR32" s="233"/>
      <c r="AS32" s="235"/>
      <c r="AT32" s="234"/>
      <c r="AU32" s="234"/>
      <c r="AV32" s="233"/>
      <c r="AW32" s="235"/>
      <c r="AX32" s="234"/>
      <c r="AY32" s="234"/>
      <c r="AZ32" s="233"/>
      <c r="BA32" s="235"/>
      <c r="BB32" s="234"/>
      <c r="BC32" s="234"/>
      <c r="BD32" s="233"/>
      <c r="BE32" s="235"/>
      <c r="BF32" s="233"/>
      <c r="BG32" s="235"/>
      <c r="BH32" s="234"/>
      <c r="BI32" s="235"/>
      <c r="BJ32" s="687"/>
      <c r="BK32" s="527"/>
      <c r="BL32" s="1390"/>
    </row>
    <row r="33" spans="1:64" ht="6" customHeight="1">
      <c r="A33" s="1372"/>
      <c r="B33" s="907">
        <v>7</v>
      </c>
      <c r="C33" s="1384" t="s">
        <v>87</v>
      </c>
      <c r="D33" s="1384" t="s">
        <v>73</v>
      </c>
      <c r="E33" s="1386" t="s">
        <v>661</v>
      </c>
      <c r="F33" s="230"/>
      <c r="G33" s="231"/>
      <c r="H33" s="236"/>
      <c r="I33" s="242"/>
      <c r="J33" s="236"/>
      <c r="K33" s="242"/>
      <c r="L33" s="236"/>
      <c r="M33" s="242"/>
      <c r="N33" s="236"/>
      <c r="O33" s="242"/>
      <c r="P33" s="236"/>
      <c r="Q33" s="242"/>
      <c r="R33" s="236"/>
      <c r="S33" s="242"/>
      <c r="T33" s="236"/>
      <c r="U33" s="242"/>
      <c r="V33" s="236"/>
      <c r="W33" s="242"/>
      <c r="X33" s="236"/>
      <c r="Y33" s="242"/>
      <c r="Z33" s="236"/>
      <c r="AA33" s="242"/>
      <c r="AB33" s="236"/>
      <c r="AC33" s="242"/>
      <c r="AD33" s="236"/>
      <c r="AE33" s="242"/>
      <c r="AF33" s="236"/>
      <c r="AG33" s="242"/>
      <c r="AH33" s="236"/>
      <c r="AI33" s="242"/>
      <c r="AJ33" s="236"/>
      <c r="AK33" s="242"/>
      <c r="AL33" s="236"/>
      <c r="AM33" s="242"/>
      <c r="AN33" s="236"/>
      <c r="AO33" s="242"/>
      <c r="AP33" s="231"/>
      <c r="AQ33" s="231"/>
      <c r="AR33" s="230"/>
      <c r="AS33" s="232"/>
      <c r="AT33" s="231"/>
      <c r="AU33" s="231"/>
      <c r="AV33" s="230"/>
      <c r="AW33" s="232"/>
      <c r="AX33" s="231"/>
      <c r="AY33" s="231"/>
      <c r="AZ33" s="230"/>
      <c r="BA33" s="232"/>
      <c r="BB33" s="231"/>
      <c r="BC33" s="231"/>
      <c r="BD33" s="230"/>
      <c r="BE33" s="232"/>
      <c r="BF33" s="230"/>
      <c r="BG33" s="232"/>
      <c r="BH33" s="231"/>
      <c r="BI33" s="232"/>
      <c r="BJ33" s="1147" t="s">
        <v>687</v>
      </c>
      <c r="BK33" s="527"/>
      <c r="BL33" s="1390">
        <f>SUM(H33:BJ35)/2</f>
        <v>4</v>
      </c>
    </row>
    <row r="34" spans="1:64" ht="3" customHeight="1">
      <c r="A34" s="1372"/>
      <c r="B34" s="907"/>
      <c r="C34" s="1384"/>
      <c r="D34" s="1384"/>
      <c r="E34" s="1386"/>
      <c r="F34" s="1382"/>
      <c r="G34" s="1383"/>
      <c r="H34" s="1382"/>
      <c r="I34" s="1383"/>
      <c r="J34" s="1382"/>
      <c r="K34" s="1383"/>
      <c r="L34" s="1382"/>
      <c r="M34" s="1383"/>
      <c r="N34" s="1382">
        <v>1</v>
      </c>
      <c r="O34" s="1383"/>
      <c r="P34" s="1382">
        <v>1</v>
      </c>
      <c r="Q34" s="1383"/>
      <c r="R34" s="1382">
        <v>1</v>
      </c>
      <c r="S34" s="1383"/>
      <c r="T34" s="1382">
        <v>1</v>
      </c>
      <c r="U34" s="1383"/>
      <c r="V34" s="1382">
        <v>1</v>
      </c>
      <c r="W34" s="1383"/>
      <c r="X34" s="1382">
        <v>1</v>
      </c>
      <c r="Y34" s="1383"/>
      <c r="Z34" s="1382">
        <v>1</v>
      </c>
      <c r="AA34" s="1383"/>
      <c r="AB34" s="1382">
        <v>1</v>
      </c>
      <c r="AC34" s="1383"/>
      <c r="AD34" s="1382"/>
      <c r="AE34" s="1383"/>
      <c r="AF34" s="1382"/>
      <c r="AG34" s="1383"/>
      <c r="AH34" s="1382"/>
      <c r="AI34" s="1383"/>
      <c r="AJ34" s="1382"/>
      <c r="AK34" s="1383"/>
      <c r="AL34" s="1382"/>
      <c r="AM34" s="1383"/>
      <c r="AN34" s="1382"/>
      <c r="AO34" s="1383"/>
      <c r="AP34" s="1382"/>
      <c r="AQ34" s="1383"/>
      <c r="AR34" s="1382"/>
      <c r="AS34" s="1383"/>
      <c r="AT34" s="1382"/>
      <c r="AU34" s="1383"/>
      <c r="AV34" s="1382"/>
      <c r="AW34" s="1383"/>
      <c r="AX34" s="1382"/>
      <c r="AY34" s="1383"/>
      <c r="AZ34" s="1382"/>
      <c r="BA34" s="1383"/>
      <c r="BB34" s="1382"/>
      <c r="BC34" s="1383"/>
      <c r="BD34" s="1382"/>
      <c r="BE34" s="1383"/>
      <c r="BF34" s="1382"/>
      <c r="BG34" s="1383"/>
      <c r="BH34" s="1382"/>
      <c r="BI34" s="1383"/>
      <c r="BJ34" s="1148"/>
      <c r="BK34" s="527"/>
      <c r="BL34" s="1390"/>
    </row>
    <row r="35" spans="1:64" ht="6" customHeight="1">
      <c r="A35" s="1372"/>
      <c r="B35" s="691"/>
      <c r="C35" s="1384"/>
      <c r="D35" s="1384"/>
      <c r="E35" s="1387"/>
      <c r="F35" s="233"/>
      <c r="G35" s="234"/>
      <c r="H35" s="233"/>
      <c r="I35" s="235"/>
      <c r="J35" s="233"/>
      <c r="K35" s="235"/>
      <c r="L35" s="233"/>
      <c r="M35" s="235"/>
      <c r="N35" s="233"/>
      <c r="O35" s="235"/>
      <c r="P35" s="233"/>
      <c r="Q35" s="235"/>
      <c r="R35" s="233"/>
      <c r="S35" s="235"/>
      <c r="T35" s="233"/>
      <c r="U35" s="235"/>
      <c r="V35" s="233"/>
      <c r="W35" s="235"/>
      <c r="X35" s="233"/>
      <c r="Y35" s="235"/>
      <c r="Z35" s="233"/>
      <c r="AA35" s="235"/>
      <c r="AB35" s="233"/>
      <c r="AC35" s="235"/>
      <c r="AD35" s="233"/>
      <c r="AE35" s="235"/>
      <c r="AF35" s="233"/>
      <c r="AG35" s="235"/>
      <c r="AH35" s="233"/>
      <c r="AI35" s="235"/>
      <c r="AJ35" s="233"/>
      <c r="AK35" s="235"/>
      <c r="AL35" s="233"/>
      <c r="AM35" s="235"/>
      <c r="AN35" s="233"/>
      <c r="AO35" s="235"/>
      <c r="AP35" s="234"/>
      <c r="AQ35" s="234"/>
      <c r="AR35" s="233"/>
      <c r="AS35" s="235"/>
      <c r="AT35" s="234"/>
      <c r="AU35" s="234"/>
      <c r="AV35" s="233"/>
      <c r="AW35" s="235"/>
      <c r="AX35" s="234"/>
      <c r="AY35" s="234"/>
      <c r="AZ35" s="233"/>
      <c r="BA35" s="235"/>
      <c r="BB35" s="234"/>
      <c r="BC35" s="234"/>
      <c r="BD35" s="233"/>
      <c r="BE35" s="235"/>
      <c r="BF35" s="233"/>
      <c r="BG35" s="235"/>
      <c r="BH35" s="234"/>
      <c r="BI35" s="235"/>
      <c r="BJ35" s="687"/>
      <c r="BK35" s="527"/>
      <c r="BL35" s="1390"/>
    </row>
    <row r="36" spans="1:64" ht="6" customHeight="1">
      <c r="A36" s="1372"/>
      <c r="B36" s="907">
        <v>8</v>
      </c>
      <c r="C36" s="1384" t="s">
        <v>87</v>
      </c>
      <c r="D36" s="1384" t="s">
        <v>367</v>
      </c>
      <c r="E36" s="1386" t="s">
        <v>661</v>
      </c>
      <c r="F36" s="230"/>
      <c r="G36" s="231"/>
      <c r="H36" s="236"/>
      <c r="I36" s="242"/>
      <c r="J36" s="236"/>
      <c r="K36" s="242"/>
      <c r="L36" s="236"/>
      <c r="M36" s="242"/>
      <c r="N36" s="236"/>
      <c r="O36" s="242"/>
      <c r="P36" s="236"/>
      <c r="Q36" s="242"/>
      <c r="R36" s="236"/>
      <c r="S36" s="242"/>
      <c r="T36" s="236"/>
      <c r="U36" s="242"/>
      <c r="V36" s="236"/>
      <c r="W36" s="242"/>
      <c r="X36" s="236"/>
      <c r="Y36" s="242"/>
      <c r="Z36" s="236"/>
      <c r="AA36" s="242"/>
      <c r="AB36" s="236"/>
      <c r="AC36" s="242"/>
      <c r="AD36" s="236"/>
      <c r="AE36" s="242"/>
      <c r="AF36" s="236"/>
      <c r="AG36" s="242"/>
      <c r="AH36" s="236"/>
      <c r="AI36" s="242"/>
      <c r="AJ36" s="236"/>
      <c r="AK36" s="242"/>
      <c r="AL36" s="236"/>
      <c r="AM36" s="242"/>
      <c r="AN36" s="236"/>
      <c r="AO36" s="242"/>
      <c r="AP36" s="231"/>
      <c r="AQ36" s="231"/>
      <c r="AR36" s="230"/>
      <c r="AS36" s="232"/>
      <c r="AT36" s="231"/>
      <c r="AU36" s="231"/>
      <c r="AV36" s="230"/>
      <c r="AW36" s="232"/>
      <c r="AX36" s="231"/>
      <c r="AY36" s="231"/>
      <c r="AZ36" s="230"/>
      <c r="BA36" s="232"/>
      <c r="BB36" s="231"/>
      <c r="BC36" s="231"/>
      <c r="BD36" s="230"/>
      <c r="BE36" s="232"/>
      <c r="BF36" s="230"/>
      <c r="BG36" s="232"/>
      <c r="BH36" s="231"/>
      <c r="BI36" s="232"/>
      <c r="BJ36" s="1147" t="s">
        <v>818</v>
      </c>
      <c r="BK36" s="527"/>
      <c r="BL36" s="1390">
        <f>SUM(H36:BJ38)/2</f>
        <v>5</v>
      </c>
    </row>
    <row r="37" spans="1:64" ht="3" customHeight="1">
      <c r="A37" s="1372"/>
      <c r="B37" s="907"/>
      <c r="C37" s="1384"/>
      <c r="D37" s="1384"/>
      <c r="E37" s="1386"/>
      <c r="F37" s="1382"/>
      <c r="G37" s="1383"/>
      <c r="H37" s="1382"/>
      <c r="I37" s="1383"/>
      <c r="J37" s="1382"/>
      <c r="K37" s="1383"/>
      <c r="L37" s="1382"/>
      <c r="M37" s="1383"/>
      <c r="N37" s="1382">
        <v>1</v>
      </c>
      <c r="O37" s="1383"/>
      <c r="P37" s="1382">
        <v>1</v>
      </c>
      <c r="Q37" s="1383"/>
      <c r="R37" s="1382">
        <v>1</v>
      </c>
      <c r="S37" s="1383"/>
      <c r="T37" s="1382">
        <v>1</v>
      </c>
      <c r="U37" s="1383"/>
      <c r="V37" s="1382">
        <v>1</v>
      </c>
      <c r="W37" s="1383"/>
      <c r="X37" s="1382">
        <v>1</v>
      </c>
      <c r="Y37" s="1383"/>
      <c r="Z37" s="1382">
        <v>1</v>
      </c>
      <c r="AA37" s="1383"/>
      <c r="AB37" s="1382">
        <v>1</v>
      </c>
      <c r="AC37" s="1383"/>
      <c r="AD37" s="1382">
        <v>1</v>
      </c>
      <c r="AE37" s="1383"/>
      <c r="AF37" s="1382">
        <v>1</v>
      </c>
      <c r="AG37" s="1383"/>
      <c r="AH37" s="1382"/>
      <c r="AI37" s="1383"/>
      <c r="AJ37" s="1382"/>
      <c r="AK37" s="1383"/>
      <c r="AL37" s="1382"/>
      <c r="AM37" s="1383"/>
      <c r="AN37" s="1382"/>
      <c r="AO37" s="1383"/>
      <c r="AP37" s="1382"/>
      <c r="AQ37" s="1383"/>
      <c r="AR37" s="1382"/>
      <c r="AS37" s="1383"/>
      <c r="AT37" s="1382"/>
      <c r="AU37" s="1383"/>
      <c r="AV37" s="1382"/>
      <c r="AW37" s="1383"/>
      <c r="AX37" s="1382"/>
      <c r="AY37" s="1383"/>
      <c r="AZ37" s="1382"/>
      <c r="BA37" s="1383"/>
      <c r="BB37" s="1382"/>
      <c r="BC37" s="1383"/>
      <c r="BD37" s="1382"/>
      <c r="BE37" s="1383"/>
      <c r="BF37" s="1382"/>
      <c r="BG37" s="1383"/>
      <c r="BH37" s="1382"/>
      <c r="BI37" s="1383"/>
      <c r="BJ37" s="1148"/>
      <c r="BK37" s="527"/>
      <c r="BL37" s="1390"/>
    </row>
    <row r="38" spans="1:64" ht="6" customHeight="1">
      <c r="A38" s="1372"/>
      <c r="B38" s="907"/>
      <c r="C38" s="1384"/>
      <c r="D38" s="1384"/>
      <c r="E38" s="1387"/>
      <c r="F38" s="233"/>
      <c r="G38" s="234"/>
      <c r="H38" s="233"/>
      <c r="I38" s="235"/>
      <c r="J38" s="233"/>
      <c r="K38" s="235"/>
      <c r="L38" s="233"/>
      <c r="M38" s="235"/>
      <c r="N38" s="233"/>
      <c r="O38" s="235"/>
      <c r="P38" s="233"/>
      <c r="Q38" s="235"/>
      <c r="R38" s="233"/>
      <c r="S38" s="235"/>
      <c r="T38" s="233"/>
      <c r="U38" s="235"/>
      <c r="V38" s="233"/>
      <c r="W38" s="235"/>
      <c r="X38" s="233"/>
      <c r="Y38" s="235"/>
      <c r="Z38" s="233"/>
      <c r="AA38" s="235"/>
      <c r="AB38" s="233"/>
      <c r="AC38" s="235"/>
      <c r="AD38" s="233"/>
      <c r="AE38" s="235"/>
      <c r="AF38" s="233"/>
      <c r="AG38" s="235"/>
      <c r="AH38" s="233"/>
      <c r="AI38" s="235"/>
      <c r="AJ38" s="233"/>
      <c r="AK38" s="235"/>
      <c r="AL38" s="233"/>
      <c r="AM38" s="235"/>
      <c r="AN38" s="233"/>
      <c r="AO38" s="235"/>
      <c r="AP38" s="234"/>
      <c r="AQ38" s="234"/>
      <c r="AR38" s="233"/>
      <c r="AS38" s="235"/>
      <c r="AT38" s="234"/>
      <c r="AU38" s="234"/>
      <c r="AV38" s="233"/>
      <c r="AW38" s="235"/>
      <c r="AX38" s="234"/>
      <c r="AY38" s="234"/>
      <c r="AZ38" s="233"/>
      <c r="BA38" s="235"/>
      <c r="BB38" s="234"/>
      <c r="BC38" s="234"/>
      <c r="BD38" s="233"/>
      <c r="BE38" s="235"/>
      <c r="BF38" s="233"/>
      <c r="BG38" s="235"/>
      <c r="BH38" s="234"/>
      <c r="BI38" s="235"/>
      <c r="BJ38" s="687"/>
      <c r="BK38" s="527"/>
      <c r="BL38" s="1390"/>
    </row>
    <row r="39" spans="1:64" ht="6" customHeight="1">
      <c r="A39" s="1372"/>
      <c r="B39" s="666">
        <v>9</v>
      </c>
      <c r="C39" s="1384" t="s">
        <v>87</v>
      </c>
      <c r="D39" s="1384" t="s">
        <v>816</v>
      </c>
      <c r="E39" s="1386" t="s">
        <v>661</v>
      </c>
      <c r="F39" s="230"/>
      <c r="G39" s="231"/>
      <c r="H39" s="236"/>
      <c r="I39" s="242"/>
      <c r="J39" s="236"/>
      <c r="K39" s="242"/>
      <c r="L39" s="236"/>
      <c r="M39" s="242"/>
      <c r="N39" s="236"/>
      <c r="O39" s="242"/>
      <c r="P39" s="236"/>
      <c r="Q39" s="242"/>
      <c r="R39" s="236"/>
      <c r="S39" s="242"/>
      <c r="T39" s="236"/>
      <c r="U39" s="242"/>
      <c r="V39" s="236"/>
      <c r="W39" s="242"/>
      <c r="X39" s="236"/>
      <c r="Y39" s="242"/>
      <c r="Z39" s="236"/>
      <c r="AA39" s="242"/>
      <c r="AB39" s="236"/>
      <c r="AC39" s="242"/>
      <c r="AD39" s="236"/>
      <c r="AE39" s="242"/>
      <c r="AF39" s="236"/>
      <c r="AG39" s="242"/>
      <c r="AH39" s="236"/>
      <c r="AI39" s="242"/>
      <c r="AJ39" s="236"/>
      <c r="AK39" s="242"/>
      <c r="AL39" s="236"/>
      <c r="AM39" s="242"/>
      <c r="AN39" s="236"/>
      <c r="AO39" s="242"/>
      <c r="AP39" s="231"/>
      <c r="AQ39" s="231"/>
      <c r="AR39" s="230"/>
      <c r="AS39" s="232"/>
      <c r="AT39" s="231"/>
      <c r="AU39" s="231"/>
      <c r="AV39" s="230"/>
      <c r="AW39" s="232"/>
      <c r="AX39" s="231"/>
      <c r="AY39" s="231"/>
      <c r="AZ39" s="230"/>
      <c r="BA39" s="232"/>
      <c r="BB39" s="231"/>
      <c r="BC39" s="231"/>
      <c r="BD39" s="230"/>
      <c r="BE39" s="232"/>
      <c r="BF39" s="230"/>
      <c r="BG39" s="232"/>
      <c r="BH39" s="231"/>
      <c r="BI39" s="232"/>
      <c r="BJ39" s="1147" t="s">
        <v>817</v>
      </c>
      <c r="BK39" s="527"/>
      <c r="BL39" s="1390">
        <f>SUM(H39:BJ41)/2</f>
        <v>4</v>
      </c>
    </row>
    <row r="40" spans="1:64" ht="3" customHeight="1">
      <c r="A40" s="1372"/>
      <c r="B40" s="907"/>
      <c r="C40" s="1384"/>
      <c r="D40" s="1384"/>
      <c r="E40" s="1386"/>
      <c r="F40" s="1382"/>
      <c r="G40" s="1383"/>
      <c r="H40" s="1382"/>
      <c r="I40" s="1383"/>
      <c r="J40" s="1382"/>
      <c r="K40" s="1383"/>
      <c r="L40" s="1382"/>
      <c r="M40" s="1383"/>
      <c r="N40" s="1382"/>
      <c r="O40" s="1383"/>
      <c r="P40" s="1382">
        <v>1</v>
      </c>
      <c r="Q40" s="1383"/>
      <c r="R40" s="1382">
        <v>1</v>
      </c>
      <c r="S40" s="1383"/>
      <c r="T40" s="1382">
        <v>1</v>
      </c>
      <c r="U40" s="1383"/>
      <c r="V40" s="1382">
        <v>1</v>
      </c>
      <c r="W40" s="1383"/>
      <c r="X40" s="1382">
        <v>1</v>
      </c>
      <c r="Y40" s="1383"/>
      <c r="Z40" s="1382">
        <v>1</v>
      </c>
      <c r="AA40" s="1383"/>
      <c r="AB40" s="1382">
        <v>1</v>
      </c>
      <c r="AC40" s="1383"/>
      <c r="AD40" s="1382">
        <v>1</v>
      </c>
      <c r="AE40" s="1383"/>
      <c r="AF40" s="1382"/>
      <c r="AG40" s="1383"/>
      <c r="AH40" s="1382"/>
      <c r="AI40" s="1383"/>
      <c r="AJ40" s="1382"/>
      <c r="AK40" s="1383"/>
      <c r="AL40" s="1382"/>
      <c r="AM40" s="1383"/>
      <c r="AN40" s="1382"/>
      <c r="AO40" s="1383"/>
      <c r="AP40" s="1382"/>
      <c r="AQ40" s="1383"/>
      <c r="AR40" s="1382"/>
      <c r="AS40" s="1383"/>
      <c r="AT40" s="1382"/>
      <c r="AU40" s="1383"/>
      <c r="AV40" s="1382"/>
      <c r="AW40" s="1383"/>
      <c r="AX40" s="1382"/>
      <c r="AY40" s="1383"/>
      <c r="AZ40" s="1382"/>
      <c r="BA40" s="1383"/>
      <c r="BB40" s="1382"/>
      <c r="BC40" s="1383"/>
      <c r="BD40" s="1382"/>
      <c r="BE40" s="1383"/>
      <c r="BF40" s="1382"/>
      <c r="BG40" s="1383"/>
      <c r="BH40" s="1382"/>
      <c r="BI40" s="1383"/>
      <c r="BJ40" s="1148"/>
      <c r="BK40" s="527"/>
      <c r="BL40" s="1390"/>
    </row>
    <row r="41" spans="1:64" ht="6" customHeight="1">
      <c r="A41" s="1372"/>
      <c r="B41" s="691"/>
      <c r="C41" s="1384"/>
      <c r="D41" s="1384"/>
      <c r="E41" s="1387"/>
      <c r="F41" s="233"/>
      <c r="G41" s="234"/>
      <c r="H41" s="233"/>
      <c r="I41" s="235"/>
      <c r="J41" s="233"/>
      <c r="K41" s="235"/>
      <c r="L41" s="233"/>
      <c r="M41" s="235"/>
      <c r="N41" s="233"/>
      <c r="O41" s="235"/>
      <c r="P41" s="233"/>
      <c r="Q41" s="235"/>
      <c r="R41" s="233"/>
      <c r="S41" s="235"/>
      <c r="T41" s="233"/>
      <c r="U41" s="235"/>
      <c r="V41" s="233"/>
      <c r="W41" s="235"/>
      <c r="X41" s="233"/>
      <c r="Y41" s="235"/>
      <c r="Z41" s="233"/>
      <c r="AA41" s="235"/>
      <c r="AB41" s="233"/>
      <c r="AC41" s="235"/>
      <c r="AD41" s="233"/>
      <c r="AE41" s="235"/>
      <c r="AF41" s="233"/>
      <c r="AG41" s="235"/>
      <c r="AH41" s="233"/>
      <c r="AI41" s="235"/>
      <c r="AJ41" s="233"/>
      <c r="AK41" s="235"/>
      <c r="AL41" s="233"/>
      <c r="AM41" s="235"/>
      <c r="AN41" s="233"/>
      <c r="AO41" s="235"/>
      <c r="AP41" s="234"/>
      <c r="AQ41" s="234"/>
      <c r="AR41" s="233"/>
      <c r="AS41" s="235"/>
      <c r="AT41" s="234"/>
      <c r="AU41" s="234"/>
      <c r="AV41" s="233"/>
      <c r="AW41" s="235"/>
      <c r="AX41" s="234"/>
      <c r="AY41" s="234"/>
      <c r="AZ41" s="233"/>
      <c r="BA41" s="235"/>
      <c r="BB41" s="234"/>
      <c r="BC41" s="234"/>
      <c r="BD41" s="233"/>
      <c r="BE41" s="235"/>
      <c r="BF41" s="233"/>
      <c r="BG41" s="235"/>
      <c r="BH41" s="234"/>
      <c r="BI41" s="235"/>
      <c r="BJ41" s="687"/>
      <c r="BK41" s="527"/>
      <c r="BL41" s="1390"/>
    </row>
    <row r="42" spans="1:64" ht="6" customHeight="1">
      <c r="A42" s="1372"/>
      <c r="B42" s="907">
        <v>10</v>
      </c>
      <c r="C42" s="1384" t="s">
        <v>87</v>
      </c>
      <c r="D42" s="1384" t="s">
        <v>766</v>
      </c>
      <c r="E42" s="1385" t="s">
        <v>688</v>
      </c>
      <c r="F42" s="230"/>
      <c r="G42" s="231"/>
      <c r="H42" s="236"/>
      <c r="I42" s="242"/>
      <c r="J42" s="236"/>
      <c r="K42" s="242"/>
      <c r="L42" s="236"/>
      <c r="M42" s="242"/>
      <c r="N42" s="236"/>
      <c r="O42" s="242"/>
      <c r="P42" s="236"/>
      <c r="Q42" s="242"/>
      <c r="R42" s="236"/>
      <c r="S42" s="242"/>
      <c r="T42" s="236"/>
      <c r="U42" s="242"/>
      <c r="V42" s="236"/>
      <c r="W42" s="242"/>
      <c r="X42" s="236"/>
      <c r="Y42" s="242"/>
      <c r="Z42" s="236"/>
      <c r="AA42" s="242"/>
      <c r="AB42" s="236"/>
      <c r="AC42" s="242"/>
      <c r="AD42" s="236"/>
      <c r="AE42" s="242"/>
      <c r="AF42" s="236"/>
      <c r="AG42" s="242"/>
      <c r="AH42" s="236"/>
      <c r="AI42" s="242"/>
      <c r="AJ42" s="236"/>
      <c r="AK42" s="242"/>
      <c r="AL42" s="236"/>
      <c r="AM42" s="242"/>
      <c r="AN42" s="236"/>
      <c r="AO42" s="242"/>
      <c r="AP42" s="231"/>
      <c r="AQ42" s="231"/>
      <c r="AR42" s="230"/>
      <c r="AS42" s="232"/>
      <c r="AT42" s="231"/>
      <c r="AU42" s="231"/>
      <c r="AV42" s="230"/>
      <c r="AW42" s="232"/>
      <c r="AX42" s="231"/>
      <c r="AY42" s="231"/>
      <c r="AZ42" s="230"/>
      <c r="BA42" s="232"/>
      <c r="BB42" s="231"/>
      <c r="BC42" s="231"/>
      <c r="BD42" s="230"/>
      <c r="BE42" s="232"/>
      <c r="BF42" s="230"/>
      <c r="BG42" s="232"/>
      <c r="BH42" s="231"/>
      <c r="BI42" s="232"/>
      <c r="BJ42" s="1147" t="s">
        <v>689</v>
      </c>
      <c r="BK42" s="527"/>
      <c r="BL42" s="1390">
        <f>SUM(H42:BJ44)/2-0.25</f>
        <v>7.75</v>
      </c>
    </row>
    <row r="43" spans="1:64" ht="3" customHeight="1">
      <c r="A43" s="1372"/>
      <c r="B43" s="907"/>
      <c r="C43" s="1384"/>
      <c r="D43" s="1384"/>
      <c r="E43" s="1386"/>
      <c r="F43" s="1382"/>
      <c r="G43" s="1383"/>
      <c r="H43" s="1382"/>
      <c r="I43" s="1383"/>
      <c r="J43" s="1382"/>
      <c r="K43" s="1383"/>
      <c r="L43" s="1382"/>
      <c r="M43" s="1383"/>
      <c r="N43" s="1382"/>
      <c r="O43" s="1383"/>
      <c r="P43" s="1382">
        <v>1</v>
      </c>
      <c r="Q43" s="1383"/>
      <c r="R43" s="1382">
        <v>1</v>
      </c>
      <c r="S43" s="1383"/>
      <c r="T43" s="1382">
        <v>1</v>
      </c>
      <c r="U43" s="1383"/>
      <c r="V43" s="1382">
        <v>1</v>
      </c>
      <c r="W43" s="1383"/>
      <c r="X43" s="1382">
        <v>1</v>
      </c>
      <c r="Y43" s="1383"/>
      <c r="Z43" s="1382">
        <v>1</v>
      </c>
      <c r="AA43" s="1383"/>
      <c r="AB43" s="1382">
        <v>1</v>
      </c>
      <c r="AC43" s="1383"/>
      <c r="AD43" s="1382">
        <v>1</v>
      </c>
      <c r="AE43" s="1383"/>
      <c r="AF43" s="1382">
        <v>1</v>
      </c>
      <c r="AG43" s="1383"/>
      <c r="AH43" s="1382"/>
      <c r="AI43" s="1383"/>
      <c r="AJ43" s="1382">
        <v>1</v>
      </c>
      <c r="AK43" s="1383"/>
      <c r="AL43" s="1382">
        <v>1</v>
      </c>
      <c r="AM43" s="1383"/>
      <c r="AN43" s="1382">
        <v>1</v>
      </c>
      <c r="AO43" s="1383"/>
      <c r="AP43" s="1382">
        <v>1</v>
      </c>
      <c r="AQ43" s="1383"/>
      <c r="AR43" s="1382">
        <v>1</v>
      </c>
      <c r="AS43" s="1383"/>
      <c r="AT43" s="1382">
        <v>1</v>
      </c>
      <c r="AU43" s="1383"/>
      <c r="AV43" s="1382">
        <v>1</v>
      </c>
      <c r="AW43" s="1383"/>
      <c r="AX43" s="1382"/>
      <c r="AY43" s="1383"/>
      <c r="AZ43" s="1382"/>
      <c r="BA43" s="1383"/>
      <c r="BB43" s="1382"/>
      <c r="BC43" s="1383"/>
      <c r="BD43" s="1382"/>
      <c r="BE43" s="1383"/>
      <c r="BF43" s="1382"/>
      <c r="BG43" s="1383"/>
      <c r="BH43" s="1382"/>
      <c r="BI43" s="1383"/>
      <c r="BJ43" s="1148"/>
      <c r="BK43" s="527"/>
      <c r="BL43" s="1390"/>
    </row>
    <row r="44" spans="1:64" ht="6" customHeight="1">
      <c r="A44" s="1372"/>
      <c r="B44" s="907"/>
      <c r="C44" s="1384"/>
      <c r="D44" s="1384"/>
      <c r="E44" s="1387"/>
      <c r="F44" s="233"/>
      <c r="G44" s="234"/>
      <c r="H44" s="233"/>
      <c r="I44" s="235"/>
      <c r="J44" s="233"/>
      <c r="K44" s="235"/>
      <c r="L44" s="233"/>
      <c r="M44" s="235"/>
      <c r="N44" s="233"/>
      <c r="O44" s="235"/>
      <c r="P44" s="233"/>
      <c r="Q44" s="235"/>
      <c r="R44" s="233"/>
      <c r="S44" s="235"/>
      <c r="T44" s="233"/>
      <c r="U44" s="235"/>
      <c r="V44" s="233"/>
      <c r="W44" s="235"/>
      <c r="X44" s="233"/>
      <c r="Y44" s="235"/>
      <c r="Z44" s="233"/>
      <c r="AA44" s="235"/>
      <c r="AB44" s="233"/>
      <c r="AC44" s="235"/>
      <c r="AD44" s="233"/>
      <c r="AE44" s="235"/>
      <c r="AF44" s="233"/>
      <c r="AG44" s="235"/>
      <c r="AH44" s="233"/>
      <c r="AI44" s="235"/>
      <c r="AJ44" s="233"/>
      <c r="AK44" s="235"/>
      <c r="AL44" s="233"/>
      <c r="AM44" s="235"/>
      <c r="AN44" s="233"/>
      <c r="AO44" s="235"/>
      <c r="AP44" s="234"/>
      <c r="AQ44" s="234"/>
      <c r="AR44" s="233"/>
      <c r="AS44" s="235"/>
      <c r="AT44" s="234"/>
      <c r="AU44" s="234"/>
      <c r="AV44" s="233"/>
      <c r="AW44" s="235"/>
      <c r="AX44" s="234"/>
      <c r="AY44" s="234"/>
      <c r="AZ44" s="233"/>
      <c r="BA44" s="235"/>
      <c r="BB44" s="234"/>
      <c r="BC44" s="234"/>
      <c r="BD44" s="233"/>
      <c r="BE44" s="235"/>
      <c r="BF44" s="233"/>
      <c r="BG44" s="235"/>
      <c r="BH44" s="234"/>
      <c r="BI44" s="235"/>
      <c r="BJ44" s="687"/>
      <c r="BK44" s="527"/>
      <c r="BL44" s="1390"/>
    </row>
    <row r="45" spans="1:64" ht="6" customHeight="1">
      <c r="A45" s="1372"/>
      <c r="B45" s="666">
        <v>11</v>
      </c>
      <c r="C45" s="1384" t="s">
        <v>87</v>
      </c>
      <c r="D45" s="1384" t="s">
        <v>766</v>
      </c>
      <c r="E45" s="1386" t="s">
        <v>662</v>
      </c>
      <c r="F45" s="230"/>
      <c r="G45" s="231"/>
      <c r="H45" s="236"/>
      <c r="I45" s="242"/>
      <c r="J45" s="236"/>
      <c r="K45" s="242"/>
      <c r="L45" s="236"/>
      <c r="M45" s="242"/>
      <c r="N45" s="236"/>
      <c r="O45" s="242"/>
      <c r="P45" s="236"/>
      <c r="Q45" s="242"/>
      <c r="R45" s="236"/>
      <c r="S45" s="242"/>
      <c r="T45" s="236"/>
      <c r="U45" s="242"/>
      <c r="V45" s="236"/>
      <c r="W45" s="242"/>
      <c r="X45" s="236"/>
      <c r="Y45" s="242"/>
      <c r="Z45" s="236"/>
      <c r="AA45" s="242"/>
      <c r="AB45" s="236"/>
      <c r="AC45" s="242"/>
      <c r="AD45" s="236"/>
      <c r="AE45" s="242"/>
      <c r="AF45" s="236"/>
      <c r="AG45" s="242"/>
      <c r="AH45" s="236"/>
      <c r="AI45" s="242"/>
      <c r="AJ45" s="236"/>
      <c r="AK45" s="242"/>
      <c r="AL45" s="236"/>
      <c r="AM45" s="242"/>
      <c r="AN45" s="236"/>
      <c r="AO45" s="242"/>
      <c r="AP45" s="231"/>
      <c r="AQ45" s="231"/>
      <c r="AR45" s="230"/>
      <c r="AS45" s="232"/>
      <c r="AT45" s="231"/>
      <c r="AU45" s="231"/>
      <c r="AV45" s="230"/>
      <c r="AW45" s="232"/>
      <c r="AX45" s="231"/>
      <c r="AY45" s="231"/>
      <c r="AZ45" s="230"/>
      <c r="BA45" s="232"/>
      <c r="BB45" s="231"/>
      <c r="BC45" s="231"/>
      <c r="BD45" s="230"/>
      <c r="BE45" s="232"/>
      <c r="BF45" s="230"/>
      <c r="BG45" s="232"/>
      <c r="BH45" s="231"/>
      <c r="BI45" s="232"/>
      <c r="BJ45" s="1147" t="s">
        <v>834</v>
      </c>
      <c r="BK45" s="527"/>
      <c r="BL45" s="1390">
        <f>SUM(H45:BJ47)/2-0.25</f>
        <v>9.25</v>
      </c>
    </row>
    <row r="46" spans="1:64" ht="3" customHeight="1">
      <c r="A46" s="1372"/>
      <c r="B46" s="907"/>
      <c r="C46" s="1384"/>
      <c r="D46" s="1384"/>
      <c r="E46" s="1386"/>
      <c r="F46" s="1382"/>
      <c r="G46" s="1383"/>
      <c r="H46" s="1382"/>
      <c r="I46" s="1383"/>
      <c r="J46" s="1382"/>
      <c r="K46" s="1383"/>
      <c r="L46" s="1382"/>
      <c r="M46" s="1383"/>
      <c r="N46" s="1382"/>
      <c r="O46" s="1383"/>
      <c r="P46" s="1382">
        <v>1</v>
      </c>
      <c r="Q46" s="1383"/>
      <c r="R46" s="1382">
        <v>1</v>
      </c>
      <c r="S46" s="1383"/>
      <c r="T46" s="1382">
        <v>1</v>
      </c>
      <c r="U46" s="1383"/>
      <c r="V46" s="1382">
        <v>1</v>
      </c>
      <c r="W46" s="1383"/>
      <c r="X46" s="1382">
        <v>1</v>
      </c>
      <c r="Y46" s="1383"/>
      <c r="Z46" s="1382">
        <v>1</v>
      </c>
      <c r="AA46" s="1383"/>
      <c r="AB46" s="1382">
        <v>1</v>
      </c>
      <c r="AC46" s="1383"/>
      <c r="AD46" s="1382">
        <v>1</v>
      </c>
      <c r="AE46" s="1383"/>
      <c r="AF46" s="1382">
        <v>1</v>
      </c>
      <c r="AG46" s="1383"/>
      <c r="AH46" s="1382"/>
      <c r="AI46" s="1383"/>
      <c r="AJ46" s="1382">
        <v>1</v>
      </c>
      <c r="AK46" s="1383"/>
      <c r="AL46" s="1382">
        <v>1</v>
      </c>
      <c r="AM46" s="1383"/>
      <c r="AN46" s="1382">
        <v>1</v>
      </c>
      <c r="AO46" s="1383"/>
      <c r="AP46" s="1382">
        <v>1</v>
      </c>
      <c r="AQ46" s="1383"/>
      <c r="AR46" s="1382">
        <v>1</v>
      </c>
      <c r="AS46" s="1383"/>
      <c r="AT46" s="1382">
        <v>1</v>
      </c>
      <c r="AU46" s="1383"/>
      <c r="AV46" s="1382">
        <v>1</v>
      </c>
      <c r="AW46" s="1383"/>
      <c r="AX46" s="1382">
        <v>1</v>
      </c>
      <c r="AY46" s="1383"/>
      <c r="AZ46" s="1382">
        <v>1</v>
      </c>
      <c r="BA46" s="1383"/>
      <c r="BB46" s="1382">
        <v>1</v>
      </c>
      <c r="BC46" s="1383"/>
      <c r="BD46" s="1382"/>
      <c r="BE46" s="1383"/>
      <c r="BF46" s="1382"/>
      <c r="BG46" s="1383"/>
      <c r="BH46" s="1382"/>
      <c r="BI46" s="1383"/>
      <c r="BJ46" s="1148"/>
      <c r="BK46" s="527"/>
      <c r="BL46" s="1390"/>
    </row>
    <row r="47" spans="1:64" ht="6" customHeight="1">
      <c r="A47" s="1372"/>
      <c r="B47" s="907"/>
      <c r="C47" s="1384"/>
      <c r="D47" s="1384"/>
      <c r="E47" s="1387"/>
      <c r="F47" s="233"/>
      <c r="G47" s="234"/>
      <c r="H47" s="233"/>
      <c r="I47" s="235"/>
      <c r="J47" s="233"/>
      <c r="K47" s="235"/>
      <c r="L47" s="233"/>
      <c r="M47" s="235"/>
      <c r="N47" s="233"/>
      <c r="O47" s="235"/>
      <c r="P47" s="233"/>
      <c r="Q47" s="235"/>
      <c r="R47" s="233"/>
      <c r="S47" s="235"/>
      <c r="T47" s="233"/>
      <c r="U47" s="235"/>
      <c r="V47" s="233"/>
      <c r="W47" s="235"/>
      <c r="X47" s="233"/>
      <c r="Y47" s="235"/>
      <c r="Z47" s="233"/>
      <c r="AA47" s="235"/>
      <c r="AB47" s="233"/>
      <c r="AC47" s="235"/>
      <c r="AD47" s="233"/>
      <c r="AE47" s="235"/>
      <c r="AF47" s="233"/>
      <c r="AG47" s="235"/>
      <c r="AH47" s="233"/>
      <c r="AI47" s="235"/>
      <c r="AJ47" s="233"/>
      <c r="AK47" s="235"/>
      <c r="AL47" s="233"/>
      <c r="AM47" s="235"/>
      <c r="AN47" s="233"/>
      <c r="AO47" s="235"/>
      <c r="AP47" s="234"/>
      <c r="AQ47" s="234"/>
      <c r="AR47" s="233"/>
      <c r="AS47" s="235"/>
      <c r="AT47" s="234"/>
      <c r="AU47" s="234"/>
      <c r="AV47" s="233"/>
      <c r="AW47" s="235"/>
      <c r="AX47" s="234"/>
      <c r="AY47" s="234"/>
      <c r="AZ47" s="233"/>
      <c r="BA47" s="235"/>
      <c r="BB47" s="234"/>
      <c r="BC47" s="234"/>
      <c r="BD47" s="233"/>
      <c r="BE47" s="235"/>
      <c r="BF47" s="233"/>
      <c r="BG47" s="235"/>
      <c r="BH47" s="234"/>
      <c r="BI47" s="235"/>
      <c r="BJ47" s="687"/>
      <c r="BK47" s="527"/>
      <c r="BL47" s="1390"/>
    </row>
    <row r="48" spans="1:64" ht="6" customHeight="1">
      <c r="A48" s="1372"/>
      <c r="B48" s="666">
        <v>12</v>
      </c>
      <c r="C48" s="1384" t="s">
        <v>87</v>
      </c>
      <c r="D48" s="1384" t="s">
        <v>73</v>
      </c>
      <c r="E48" s="1386" t="s">
        <v>663</v>
      </c>
      <c r="F48" s="230"/>
      <c r="G48" s="231"/>
      <c r="H48" s="236"/>
      <c r="I48" s="242"/>
      <c r="J48" s="236"/>
      <c r="K48" s="242"/>
      <c r="L48" s="236"/>
      <c r="M48" s="242"/>
      <c r="N48" s="236"/>
      <c r="O48" s="242"/>
      <c r="P48" s="236"/>
      <c r="Q48" s="242"/>
      <c r="R48" s="236"/>
      <c r="S48" s="242"/>
      <c r="T48" s="236"/>
      <c r="U48" s="242"/>
      <c r="V48" s="236"/>
      <c r="W48" s="242"/>
      <c r="X48" s="236"/>
      <c r="Y48" s="242"/>
      <c r="Z48" s="236"/>
      <c r="AA48" s="242"/>
      <c r="AB48" s="236"/>
      <c r="AC48" s="242"/>
      <c r="AD48" s="236"/>
      <c r="AE48" s="242"/>
      <c r="AF48" s="236"/>
      <c r="AG48" s="242"/>
      <c r="AH48" s="236"/>
      <c r="AI48" s="242"/>
      <c r="AJ48" s="236"/>
      <c r="AK48" s="242"/>
      <c r="AL48" s="236"/>
      <c r="AM48" s="242"/>
      <c r="AN48" s="236"/>
      <c r="AO48" s="242"/>
      <c r="AP48" s="231"/>
      <c r="AQ48" s="231"/>
      <c r="AR48" s="230"/>
      <c r="AS48" s="232"/>
      <c r="AT48" s="231"/>
      <c r="AU48" s="231"/>
      <c r="AV48" s="230"/>
      <c r="AW48" s="232"/>
      <c r="AX48" s="231"/>
      <c r="AY48" s="231"/>
      <c r="AZ48" s="230"/>
      <c r="BA48" s="232"/>
      <c r="BB48" s="231"/>
      <c r="BC48" s="231"/>
      <c r="BD48" s="230"/>
      <c r="BE48" s="232"/>
      <c r="BF48" s="230"/>
      <c r="BG48" s="232"/>
      <c r="BH48" s="231"/>
      <c r="BI48" s="232"/>
      <c r="BJ48" s="1147" t="s">
        <v>767</v>
      </c>
      <c r="BK48" s="527"/>
      <c r="BL48" s="1390">
        <f>SUM(H48:BI50)/2</f>
        <v>5.5</v>
      </c>
    </row>
    <row r="49" spans="1:64" ht="3" customHeight="1">
      <c r="A49" s="1372"/>
      <c r="B49" s="907"/>
      <c r="C49" s="1384"/>
      <c r="D49" s="1384"/>
      <c r="E49" s="1386"/>
      <c r="F49" s="1382"/>
      <c r="G49" s="1383"/>
      <c r="H49" s="1382"/>
      <c r="I49" s="1383"/>
      <c r="J49" s="1382"/>
      <c r="K49" s="1383"/>
      <c r="L49" s="1382"/>
      <c r="M49" s="1383"/>
      <c r="N49" s="1382"/>
      <c r="O49" s="1383"/>
      <c r="P49" s="1382"/>
      <c r="Q49" s="1383"/>
      <c r="R49" s="1382"/>
      <c r="S49" s="1383"/>
      <c r="T49" s="1382"/>
      <c r="U49" s="1383"/>
      <c r="V49" s="1382"/>
      <c r="W49" s="1383"/>
      <c r="X49" s="1382"/>
      <c r="Y49" s="1383"/>
      <c r="Z49" s="1382"/>
      <c r="AA49" s="1383"/>
      <c r="AB49" s="1382"/>
      <c r="AC49" s="1383"/>
      <c r="AD49" s="1382"/>
      <c r="AE49" s="1383"/>
      <c r="AF49" s="1382"/>
      <c r="AG49" s="1383"/>
      <c r="AH49" s="1382">
        <v>1</v>
      </c>
      <c r="AI49" s="1383"/>
      <c r="AJ49" s="1382">
        <v>1</v>
      </c>
      <c r="AK49" s="1383"/>
      <c r="AL49" s="1382">
        <v>1</v>
      </c>
      <c r="AM49" s="1383"/>
      <c r="AN49" s="1382">
        <v>1</v>
      </c>
      <c r="AO49" s="1383"/>
      <c r="AP49" s="1382">
        <v>1</v>
      </c>
      <c r="AQ49" s="1383"/>
      <c r="AR49" s="1382">
        <v>1</v>
      </c>
      <c r="AS49" s="1383"/>
      <c r="AT49" s="1382">
        <v>1</v>
      </c>
      <c r="AU49" s="1383"/>
      <c r="AV49" s="1382">
        <v>1</v>
      </c>
      <c r="AW49" s="1383"/>
      <c r="AX49" s="1382">
        <v>1</v>
      </c>
      <c r="AY49" s="1383"/>
      <c r="AZ49" s="1382">
        <v>1</v>
      </c>
      <c r="BA49" s="1383"/>
      <c r="BB49" s="1382">
        <v>1</v>
      </c>
      <c r="BC49" s="1383"/>
      <c r="BD49" s="1382"/>
      <c r="BE49" s="1383"/>
      <c r="BF49" s="1382"/>
      <c r="BG49" s="1383"/>
      <c r="BH49" s="1382"/>
      <c r="BI49" s="1383"/>
      <c r="BJ49" s="1148"/>
      <c r="BK49" s="527"/>
      <c r="BL49" s="1390"/>
    </row>
    <row r="50" spans="1:64" ht="6" customHeight="1">
      <c r="A50" s="1372"/>
      <c r="B50" s="691"/>
      <c r="C50" s="1384"/>
      <c r="D50" s="1384"/>
      <c r="E50" s="1387"/>
      <c r="F50" s="233"/>
      <c r="G50" s="234"/>
      <c r="H50" s="233"/>
      <c r="I50" s="235"/>
      <c r="J50" s="233"/>
      <c r="K50" s="235"/>
      <c r="L50" s="233"/>
      <c r="M50" s="235"/>
      <c r="N50" s="233"/>
      <c r="O50" s="235"/>
      <c r="P50" s="233"/>
      <c r="Q50" s="235"/>
      <c r="R50" s="233"/>
      <c r="S50" s="235"/>
      <c r="T50" s="233"/>
      <c r="U50" s="235"/>
      <c r="V50" s="233"/>
      <c r="W50" s="235"/>
      <c r="X50" s="233"/>
      <c r="Y50" s="235"/>
      <c r="Z50" s="233"/>
      <c r="AA50" s="235"/>
      <c r="AB50" s="233"/>
      <c r="AC50" s="235"/>
      <c r="AD50" s="233"/>
      <c r="AE50" s="235"/>
      <c r="AF50" s="233"/>
      <c r="AG50" s="235"/>
      <c r="AH50" s="233"/>
      <c r="AI50" s="235"/>
      <c r="AJ50" s="233"/>
      <c r="AK50" s="235"/>
      <c r="AL50" s="233"/>
      <c r="AM50" s="235"/>
      <c r="AN50" s="233"/>
      <c r="AO50" s="235"/>
      <c r="AP50" s="234"/>
      <c r="AQ50" s="234"/>
      <c r="AR50" s="233"/>
      <c r="AS50" s="235"/>
      <c r="AT50" s="234"/>
      <c r="AU50" s="234"/>
      <c r="AV50" s="233"/>
      <c r="AW50" s="235"/>
      <c r="AX50" s="234"/>
      <c r="AY50" s="234"/>
      <c r="AZ50" s="233"/>
      <c r="BA50" s="235"/>
      <c r="BB50" s="234"/>
      <c r="BC50" s="234"/>
      <c r="BD50" s="233"/>
      <c r="BE50" s="235"/>
      <c r="BF50" s="233"/>
      <c r="BG50" s="235"/>
      <c r="BH50" s="234"/>
      <c r="BI50" s="235"/>
      <c r="BJ50" s="687"/>
      <c r="BK50" s="527"/>
      <c r="BL50" s="1390"/>
    </row>
    <row r="51" spans="1:64" ht="6" customHeight="1">
      <c r="A51" s="1372"/>
      <c r="B51" s="907">
        <v>13</v>
      </c>
      <c r="C51" s="1384" t="s">
        <v>87</v>
      </c>
      <c r="D51" s="1384" t="s">
        <v>73</v>
      </c>
      <c r="E51" s="1386" t="s">
        <v>663</v>
      </c>
      <c r="F51" s="230"/>
      <c r="G51" s="231"/>
      <c r="H51" s="236"/>
      <c r="I51" s="242"/>
      <c r="J51" s="236"/>
      <c r="K51" s="242"/>
      <c r="L51" s="236"/>
      <c r="M51" s="242"/>
      <c r="N51" s="236"/>
      <c r="O51" s="242"/>
      <c r="P51" s="236"/>
      <c r="Q51" s="242"/>
      <c r="R51" s="236"/>
      <c r="S51" s="242"/>
      <c r="T51" s="236"/>
      <c r="U51" s="242"/>
      <c r="V51" s="236"/>
      <c r="W51" s="242"/>
      <c r="X51" s="236"/>
      <c r="Y51" s="242"/>
      <c r="Z51" s="236"/>
      <c r="AA51" s="242"/>
      <c r="AB51" s="236"/>
      <c r="AC51" s="242"/>
      <c r="AD51" s="236"/>
      <c r="AE51" s="242"/>
      <c r="AF51" s="236"/>
      <c r="AG51" s="242"/>
      <c r="AH51" s="236"/>
      <c r="AI51" s="242"/>
      <c r="AJ51" s="236"/>
      <c r="AK51" s="242"/>
      <c r="AL51" s="236"/>
      <c r="AM51" s="242"/>
      <c r="AN51" s="236"/>
      <c r="AO51" s="242"/>
      <c r="AP51" s="231"/>
      <c r="AQ51" s="231"/>
      <c r="AR51" s="230"/>
      <c r="AS51" s="232"/>
      <c r="AT51" s="231"/>
      <c r="AU51" s="231"/>
      <c r="AV51" s="230"/>
      <c r="AW51" s="232"/>
      <c r="AX51" s="231"/>
      <c r="AY51" s="231"/>
      <c r="AZ51" s="230"/>
      <c r="BA51" s="232"/>
      <c r="BB51" s="231"/>
      <c r="BC51" s="231"/>
      <c r="BD51" s="230"/>
      <c r="BE51" s="232"/>
      <c r="BF51" s="230"/>
      <c r="BG51" s="232"/>
      <c r="BH51" s="231"/>
      <c r="BI51" s="232"/>
      <c r="BJ51" s="1147" t="s">
        <v>835</v>
      </c>
      <c r="BK51" s="527"/>
      <c r="BL51" s="1390">
        <f>SUM(H51:BJ53)/2</f>
        <v>5.5</v>
      </c>
    </row>
    <row r="52" spans="1:64" ht="3" customHeight="1">
      <c r="A52" s="1372"/>
      <c r="B52" s="907"/>
      <c r="C52" s="1384"/>
      <c r="D52" s="1384"/>
      <c r="E52" s="1386"/>
      <c r="F52" s="1382"/>
      <c r="G52" s="1383"/>
      <c r="H52" s="1382"/>
      <c r="I52" s="1383"/>
      <c r="J52" s="1382"/>
      <c r="K52" s="1383"/>
      <c r="L52" s="1382"/>
      <c r="M52" s="1383"/>
      <c r="N52" s="1382"/>
      <c r="O52" s="1383"/>
      <c r="P52" s="1382"/>
      <c r="Q52" s="1383"/>
      <c r="R52" s="1382"/>
      <c r="S52" s="1383"/>
      <c r="T52" s="1382"/>
      <c r="U52" s="1383"/>
      <c r="V52" s="1382"/>
      <c r="W52" s="1383"/>
      <c r="X52" s="1382"/>
      <c r="Y52" s="1383"/>
      <c r="Z52" s="1382"/>
      <c r="AA52" s="1383"/>
      <c r="AB52" s="1382"/>
      <c r="AC52" s="1383"/>
      <c r="AD52" s="1382"/>
      <c r="AE52" s="1383"/>
      <c r="AF52" s="1382"/>
      <c r="AG52" s="1383"/>
      <c r="AH52" s="1382">
        <v>1</v>
      </c>
      <c r="AI52" s="1383"/>
      <c r="AJ52" s="1382">
        <v>1</v>
      </c>
      <c r="AK52" s="1383"/>
      <c r="AL52" s="1382">
        <v>1</v>
      </c>
      <c r="AM52" s="1383"/>
      <c r="AN52" s="1382">
        <v>1</v>
      </c>
      <c r="AO52" s="1383"/>
      <c r="AP52" s="1382">
        <v>1</v>
      </c>
      <c r="AQ52" s="1383"/>
      <c r="AR52" s="1382">
        <v>1</v>
      </c>
      <c r="AS52" s="1383"/>
      <c r="AT52" s="1382">
        <v>1</v>
      </c>
      <c r="AU52" s="1383"/>
      <c r="AV52" s="1382">
        <v>1</v>
      </c>
      <c r="AW52" s="1383"/>
      <c r="AX52" s="1382">
        <v>1</v>
      </c>
      <c r="AY52" s="1383"/>
      <c r="AZ52" s="1382">
        <v>1</v>
      </c>
      <c r="BA52" s="1383"/>
      <c r="BB52" s="1382">
        <v>1</v>
      </c>
      <c r="BC52" s="1383"/>
      <c r="BD52" s="1382"/>
      <c r="BE52" s="1383"/>
      <c r="BF52" s="1382"/>
      <c r="BG52" s="1383"/>
      <c r="BH52" s="1382"/>
      <c r="BI52" s="1383"/>
      <c r="BJ52" s="1148"/>
      <c r="BK52" s="527"/>
      <c r="BL52" s="1390"/>
    </row>
    <row r="53" spans="1:64" ht="6" customHeight="1">
      <c r="A53" s="1372"/>
      <c r="B53" s="907"/>
      <c r="C53" s="1384"/>
      <c r="D53" s="1384"/>
      <c r="E53" s="1387"/>
      <c r="F53" s="233"/>
      <c r="G53" s="234"/>
      <c r="H53" s="233"/>
      <c r="I53" s="235"/>
      <c r="J53" s="233"/>
      <c r="K53" s="235"/>
      <c r="L53" s="233"/>
      <c r="M53" s="235"/>
      <c r="N53" s="233"/>
      <c r="O53" s="235"/>
      <c r="P53" s="233"/>
      <c r="Q53" s="235"/>
      <c r="R53" s="233"/>
      <c r="S53" s="235"/>
      <c r="T53" s="233"/>
      <c r="U53" s="235"/>
      <c r="V53" s="233"/>
      <c r="W53" s="235"/>
      <c r="X53" s="233"/>
      <c r="Y53" s="235"/>
      <c r="Z53" s="233"/>
      <c r="AA53" s="235"/>
      <c r="AB53" s="233"/>
      <c r="AC53" s="235"/>
      <c r="AD53" s="233"/>
      <c r="AE53" s="235"/>
      <c r="AF53" s="233"/>
      <c r="AG53" s="235"/>
      <c r="AH53" s="233"/>
      <c r="AI53" s="235"/>
      <c r="AJ53" s="233"/>
      <c r="AK53" s="235"/>
      <c r="AL53" s="233"/>
      <c r="AM53" s="235"/>
      <c r="AN53" s="233"/>
      <c r="AO53" s="235"/>
      <c r="AP53" s="234"/>
      <c r="AQ53" s="234"/>
      <c r="AR53" s="233"/>
      <c r="AS53" s="235"/>
      <c r="AT53" s="234"/>
      <c r="AU53" s="234"/>
      <c r="AV53" s="233"/>
      <c r="AW53" s="235"/>
      <c r="AX53" s="234"/>
      <c r="AY53" s="234"/>
      <c r="AZ53" s="233"/>
      <c r="BA53" s="235"/>
      <c r="BB53" s="234"/>
      <c r="BC53" s="234"/>
      <c r="BD53" s="233"/>
      <c r="BE53" s="235"/>
      <c r="BF53" s="233"/>
      <c r="BG53" s="235"/>
      <c r="BH53" s="234"/>
      <c r="BI53" s="235"/>
      <c r="BJ53" s="687"/>
      <c r="BK53" s="527"/>
      <c r="BL53" s="1390"/>
    </row>
    <row r="54" spans="1:64" ht="6" customHeight="1">
      <c r="A54" s="1372"/>
      <c r="B54" s="666">
        <v>14</v>
      </c>
      <c r="C54" s="1384"/>
      <c r="D54" s="1384"/>
      <c r="E54" s="1385"/>
      <c r="F54" s="230"/>
      <c r="G54" s="231"/>
      <c r="H54" s="236"/>
      <c r="I54" s="242"/>
      <c r="J54" s="236"/>
      <c r="K54" s="242"/>
      <c r="L54" s="236"/>
      <c r="M54" s="242"/>
      <c r="N54" s="236"/>
      <c r="O54" s="242"/>
      <c r="P54" s="236"/>
      <c r="Q54" s="242"/>
      <c r="R54" s="236"/>
      <c r="S54" s="242"/>
      <c r="T54" s="236"/>
      <c r="U54" s="242"/>
      <c r="V54" s="236"/>
      <c r="W54" s="242"/>
      <c r="X54" s="236"/>
      <c r="Y54" s="242"/>
      <c r="Z54" s="236"/>
      <c r="AA54" s="242"/>
      <c r="AB54" s="236"/>
      <c r="AC54" s="242"/>
      <c r="AD54" s="236"/>
      <c r="AE54" s="242"/>
      <c r="AF54" s="236"/>
      <c r="AG54" s="242"/>
      <c r="AH54" s="236"/>
      <c r="AI54" s="242"/>
      <c r="AJ54" s="236"/>
      <c r="AK54" s="242"/>
      <c r="AL54" s="236"/>
      <c r="AM54" s="242"/>
      <c r="AN54" s="236"/>
      <c r="AO54" s="242"/>
      <c r="AP54" s="231"/>
      <c r="AQ54" s="231"/>
      <c r="AR54" s="230"/>
      <c r="AS54" s="232"/>
      <c r="AT54" s="231"/>
      <c r="AU54" s="231"/>
      <c r="AV54" s="230"/>
      <c r="AW54" s="232"/>
      <c r="AX54" s="231"/>
      <c r="AY54" s="231"/>
      <c r="AZ54" s="230"/>
      <c r="BA54" s="232"/>
      <c r="BB54" s="231"/>
      <c r="BC54" s="231"/>
      <c r="BD54" s="230"/>
      <c r="BE54" s="232"/>
      <c r="BF54" s="230"/>
      <c r="BG54" s="232"/>
      <c r="BH54" s="231"/>
      <c r="BI54" s="232"/>
      <c r="BJ54" s="1147" t="s">
        <v>57</v>
      </c>
      <c r="BK54" s="527"/>
      <c r="BL54" s="1391">
        <f>SUM(H54:BJ56)/2</f>
        <v>0</v>
      </c>
    </row>
    <row r="55" spans="1:64" ht="3" customHeight="1">
      <c r="A55" s="1372"/>
      <c r="B55" s="907"/>
      <c r="C55" s="1384"/>
      <c r="D55" s="1384"/>
      <c r="E55" s="1386"/>
      <c r="F55" s="1382"/>
      <c r="G55" s="1383"/>
      <c r="H55" s="1382"/>
      <c r="I55" s="1383"/>
      <c r="J55" s="1382"/>
      <c r="K55" s="1383"/>
      <c r="L55" s="1382"/>
      <c r="M55" s="1383"/>
      <c r="N55" s="1382"/>
      <c r="O55" s="1383"/>
      <c r="P55" s="1382"/>
      <c r="Q55" s="1383"/>
      <c r="R55" s="1382"/>
      <c r="S55" s="1383"/>
      <c r="T55" s="1382"/>
      <c r="U55" s="1383"/>
      <c r="V55" s="1382"/>
      <c r="W55" s="1383"/>
      <c r="X55" s="1382"/>
      <c r="Y55" s="1383"/>
      <c r="Z55" s="1382"/>
      <c r="AA55" s="1383"/>
      <c r="AB55" s="1382"/>
      <c r="AC55" s="1383"/>
      <c r="AD55" s="1382"/>
      <c r="AE55" s="1383"/>
      <c r="AF55" s="1382"/>
      <c r="AG55" s="1383"/>
      <c r="AH55" s="1382"/>
      <c r="AI55" s="1383"/>
      <c r="AJ55" s="1382"/>
      <c r="AK55" s="1383"/>
      <c r="AL55" s="1382"/>
      <c r="AM55" s="1383"/>
      <c r="AN55" s="1382"/>
      <c r="AO55" s="1383"/>
      <c r="AP55" s="1382"/>
      <c r="AQ55" s="1383"/>
      <c r="AR55" s="1382"/>
      <c r="AS55" s="1383"/>
      <c r="AT55" s="1382"/>
      <c r="AU55" s="1383"/>
      <c r="AV55" s="1382"/>
      <c r="AW55" s="1383"/>
      <c r="AX55" s="1382"/>
      <c r="AY55" s="1383"/>
      <c r="AZ55" s="1382"/>
      <c r="BA55" s="1383"/>
      <c r="BB55" s="1382"/>
      <c r="BC55" s="1383"/>
      <c r="BD55" s="1382"/>
      <c r="BE55" s="1383"/>
      <c r="BF55" s="1382"/>
      <c r="BG55" s="1383"/>
      <c r="BH55" s="1382"/>
      <c r="BI55" s="1383"/>
      <c r="BJ55" s="1148"/>
      <c r="BK55" s="527"/>
      <c r="BL55" s="1391"/>
    </row>
    <row r="56" spans="1:64" ht="6" customHeight="1">
      <c r="A56" s="1372"/>
      <c r="B56" s="691"/>
      <c r="C56" s="1384"/>
      <c r="D56" s="1384"/>
      <c r="E56" s="1387"/>
      <c r="F56" s="233"/>
      <c r="G56" s="234"/>
      <c r="H56" s="233"/>
      <c r="I56" s="235"/>
      <c r="J56" s="233"/>
      <c r="K56" s="235"/>
      <c r="L56" s="233"/>
      <c r="M56" s="235"/>
      <c r="N56" s="233"/>
      <c r="O56" s="235"/>
      <c r="P56" s="233"/>
      <c r="Q56" s="235"/>
      <c r="R56" s="233"/>
      <c r="S56" s="235"/>
      <c r="T56" s="233"/>
      <c r="U56" s="235"/>
      <c r="V56" s="233"/>
      <c r="W56" s="235"/>
      <c r="X56" s="233"/>
      <c r="Y56" s="235"/>
      <c r="Z56" s="233"/>
      <c r="AA56" s="235"/>
      <c r="AB56" s="233"/>
      <c r="AC56" s="235"/>
      <c r="AD56" s="233"/>
      <c r="AE56" s="235"/>
      <c r="AF56" s="233"/>
      <c r="AG56" s="235"/>
      <c r="AH56" s="233"/>
      <c r="AI56" s="235"/>
      <c r="AJ56" s="233"/>
      <c r="AK56" s="235"/>
      <c r="AL56" s="233"/>
      <c r="AM56" s="235"/>
      <c r="AN56" s="233"/>
      <c r="AO56" s="235"/>
      <c r="AP56" s="234"/>
      <c r="AQ56" s="234"/>
      <c r="AR56" s="233"/>
      <c r="AS56" s="235"/>
      <c r="AT56" s="234"/>
      <c r="AU56" s="234"/>
      <c r="AV56" s="233"/>
      <c r="AW56" s="235"/>
      <c r="AX56" s="234"/>
      <c r="AY56" s="234"/>
      <c r="AZ56" s="233"/>
      <c r="BA56" s="235"/>
      <c r="BB56" s="234"/>
      <c r="BC56" s="234"/>
      <c r="BD56" s="233"/>
      <c r="BE56" s="235"/>
      <c r="BF56" s="233"/>
      <c r="BG56" s="235"/>
      <c r="BH56" s="234"/>
      <c r="BI56" s="235"/>
      <c r="BJ56" s="687"/>
      <c r="BK56" s="527"/>
      <c r="BL56" s="1391"/>
    </row>
    <row r="57" spans="1:64" ht="6" customHeight="1">
      <c r="A57" s="1372"/>
      <c r="B57" s="907">
        <v>15</v>
      </c>
      <c r="C57" s="1384"/>
      <c r="D57" s="1384"/>
      <c r="E57" s="1385"/>
      <c r="F57" s="230"/>
      <c r="G57" s="231"/>
      <c r="H57" s="236"/>
      <c r="I57" s="242"/>
      <c r="J57" s="236"/>
      <c r="K57" s="242"/>
      <c r="L57" s="236"/>
      <c r="M57" s="242"/>
      <c r="N57" s="236"/>
      <c r="O57" s="242"/>
      <c r="P57" s="236"/>
      <c r="Q57" s="242"/>
      <c r="R57" s="236"/>
      <c r="S57" s="242"/>
      <c r="T57" s="236"/>
      <c r="U57" s="242"/>
      <c r="V57" s="236"/>
      <c r="W57" s="242"/>
      <c r="X57" s="236"/>
      <c r="Y57" s="242"/>
      <c r="Z57" s="236"/>
      <c r="AA57" s="242"/>
      <c r="AB57" s="236"/>
      <c r="AC57" s="242"/>
      <c r="AD57" s="236"/>
      <c r="AE57" s="242"/>
      <c r="AF57" s="236"/>
      <c r="AG57" s="242"/>
      <c r="AH57" s="236"/>
      <c r="AI57" s="242"/>
      <c r="AJ57" s="236"/>
      <c r="AK57" s="242"/>
      <c r="AL57" s="236"/>
      <c r="AM57" s="242"/>
      <c r="AN57" s="236"/>
      <c r="AO57" s="242"/>
      <c r="AP57" s="231"/>
      <c r="AQ57" s="231"/>
      <c r="AR57" s="230"/>
      <c r="AS57" s="232"/>
      <c r="AT57" s="231"/>
      <c r="AU57" s="231"/>
      <c r="AV57" s="230"/>
      <c r="AW57" s="232"/>
      <c r="AX57" s="231"/>
      <c r="AY57" s="231"/>
      <c r="AZ57" s="230"/>
      <c r="BA57" s="232"/>
      <c r="BB57" s="231"/>
      <c r="BC57" s="231"/>
      <c r="BD57" s="230"/>
      <c r="BE57" s="232"/>
      <c r="BF57" s="230"/>
      <c r="BG57" s="232"/>
      <c r="BH57" s="231"/>
      <c r="BI57" s="232"/>
      <c r="BJ57" s="1147" t="s">
        <v>57</v>
      </c>
      <c r="BK57" s="527"/>
      <c r="BL57" s="1391">
        <f>SUM(H57:BJ59)/2</f>
        <v>0</v>
      </c>
    </row>
    <row r="58" spans="1:64" ht="3" customHeight="1">
      <c r="A58" s="1372"/>
      <c r="B58" s="907"/>
      <c r="C58" s="1384"/>
      <c r="D58" s="1384"/>
      <c r="E58" s="1386"/>
      <c r="F58" s="1382"/>
      <c r="G58" s="1383"/>
      <c r="H58" s="1382"/>
      <c r="I58" s="1383"/>
      <c r="J58" s="1382"/>
      <c r="K58" s="1383"/>
      <c r="L58" s="1382"/>
      <c r="M58" s="1383"/>
      <c r="N58" s="1382"/>
      <c r="O58" s="1383"/>
      <c r="P58" s="1382"/>
      <c r="Q58" s="1383"/>
      <c r="R58" s="1382"/>
      <c r="S58" s="1383"/>
      <c r="T58" s="1382"/>
      <c r="U58" s="1383"/>
      <c r="V58" s="1382"/>
      <c r="W58" s="1383"/>
      <c r="X58" s="1382"/>
      <c r="Y58" s="1383"/>
      <c r="Z58" s="1382"/>
      <c r="AA58" s="1383"/>
      <c r="AB58" s="1382"/>
      <c r="AC58" s="1383"/>
      <c r="AD58" s="1382"/>
      <c r="AE58" s="1383"/>
      <c r="AF58" s="1382"/>
      <c r="AG58" s="1383"/>
      <c r="AH58" s="1382"/>
      <c r="AI58" s="1383"/>
      <c r="AJ58" s="1382"/>
      <c r="AK58" s="1383"/>
      <c r="AL58" s="1382"/>
      <c r="AM58" s="1383"/>
      <c r="AN58" s="1382"/>
      <c r="AO58" s="1383"/>
      <c r="AP58" s="1382"/>
      <c r="AQ58" s="1383"/>
      <c r="AR58" s="1382"/>
      <c r="AS58" s="1383"/>
      <c r="AT58" s="1382"/>
      <c r="AU58" s="1383"/>
      <c r="AV58" s="1382"/>
      <c r="AW58" s="1383"/>
      <c r="AX58" s="1382"/>
      <c r="AY58" s="1383"/>
      <c r="AZ58" s="1382"/>
      <c r="BA58" s="1383"/>
      <c r="BB58" s="1382"/>
      <c r="BC58" s="1383"/>
      <c r="BD58" s="1382"/>
      <c r="BE58" s="1383"/>
      <c r="BF58" s="1382"/>
      <c r="BG58" s="1383"/>
      <c r="BH58" s="1382"/>
      <c r="BI58" s="1383"/>
      <c r="BJ58" s="1148"/>
      <c r="BK58" s="527"/>
      <c r="BL58" s="1391"/>
    </row>
    <row r="59" spans="1:64" ht="6" customHeight="1">
      <c r="A59" s="1372"/>
      <c r="B59" s="691"/>
      <c r="C59" s="1384"/>
      <c r="D59" s="1384"/>
      <c r="E59" s="1387"/>
      <c r="F59" s="233"/>
      <c r="G59" s="234"/>
      <c r="H59" s="233"/>
      <c r="I59" s="235"/>
      <c r="J59" s="233"/>
      <c r="K59" s="235"/>
      <c r="L59" s="233"/>
      <c r="M59" s="235"/>
      <c r="N59" s="233"/>
      <c r="O59" s="235"/>
      <c r="P59" s="233"/>
      <c r="Q59" s="235"/>
      <c r="R59" s="233"/>
      <c r="S59" s="235"/>
      <c r="T59" s="233"/>
      <c r="U59" s="235"/>
      <c r="V59" s="233"/>
      <c r="W59" s="235"/>
      <c r="X59" s="233"/>
      <c r="Y59" s="235"/>
      <c r="Z59" s="233"/>
      <c r="AA59" s="235"/>
      <c r="AB59" s="233"/>
      <c r="AC59" s="235"/>
      <c r="AD59" s="233"/>
      <c r="AE59" s="235"/>
      <c r="AF59" s="233"/>
      <c r="AG59" s="235"/>
      <c r="AH59" s="233"/>
      <c r="AI59" s="235"/>
      <c r="AJ59" s="233"/>
      <c r="AK59" s="235"/>
      <c r="AL59" s="233"/>
      <c r="AM59" s="235"/>
      <c r="AN59" s="233"/>
      <c r="AO59" s="235"/>
      <c r="AP59" s="234"/>
      <c r="AQ59" s="234"/>
      <c r="AR59" s="233"/>
      <c r="AS59" s="235"/>
      <c r="AT59" s="234"/>
      <c r="AU59" s="234"/>
      <c r="AV59" s="233"/>
      <c r="AW59" s="235"/>
      <c r="AX59" s="234"/>
      <c r="AY59" s="234"/>
      <c r="AZ59" s="233"/>
      <c r="BA59" s="235"/>
      <c r="BB59" s="234"/>
      <c r="BC59" s="234"/>
      <c r="BD59" s="233"/>
      <c r="BE59" s="235"/>
      <c r="BF59" s="233"/>
      <c r="BG59" s="235"/>
      <c r="BH59" s="234"/>
      <c r="BI59" s="235"/>
      <c r="BJ59" s="687"/>
      <c r="BK59" s="527"/>
      <c r="BL59" s="1391"/>
    </row>
    <row r="60" spans="1:64" ht="6" customHeight="1">
      <c r="A60" s="1372"/>
      <c r="B60" s="907">
        <v>16</v>
      </c>
      <c r="C60" s="820"/>
      <c r="D60" s="1383"/>
      <c r="E60" s="1386"/>
      <c r="F60" s="230"/>
      <c r="G60" s="231"/>
      <c r="H60" s="236"/>
      <c r="I60" s="242"/>
      <c r="J60" s="236"/>
      <c r="K60" s="242"/>
      <c r="L60" s="236"/>
      <c r="M60" s="242"/>
      <c r="N60" s="236"/>
      <c r="O60" s="242"/>
      <c r="P60" s="236"/>
      <c r="Q60" s="242"/>
      <c r="R60" s="236"/>
      <c r="S60" s="242"/>
      <c r="T60" s="236"/>
      <c r="U60" s="242"/>
      <c r="V60" s="236"/>
      <c r="W60" s="242"/>
      <c r="X60" s="236"/>
      <c r="Y60" s="242"/>
      <c r="Z60" s="236"/>
      <c r="AA60" s="242"/>
      <c r="AB60" s="236"/>
      <c r="AC60" s="242"/>
      <c r="AD60" s="236"/>
      <c r="AE60" s="242"/>
      <c r="AF60" s="236"/>
      <c r="AG60" s="242"/>
      <c r="AH60" s="236"/>
      <c r="AI60" s="242"/>
      <c r="AJ60" s="236"/>
      <c r="AK60" s="242"/>
      <c r="AL60" s="236"/>
      <c r="AM60" s="242"/>
      <c r="AN60" s="236"/>
      <c r="AO60" s="242"/>
      <c r="AP60" s="231"/>
      <c r="AQ60" s="231"/>
      <c r="AR60" s="230"/>
      <c r="AS60" s="232"/>
      <c r="AT60" s="231"/>
      <c r="AU60" s="231"/>
      <c r="AV60" s="230"/>
      <c r="AW60" s="232"/>
      <c r="AX60" s="231"/>
      <c r="AY60" s="231"/>
      <c r="AZ60" s="230"/>
      <c r="BA60" s="232"/>
      <c r="BB60" s="231"/>
      <c r="BC60" s="231"/>
      <c r="BD60" s="230"/>
      <c r="BE60" s="232"/>
      <c r="BF60" s="230"/>
      <c r="BG60" s="232"/>
      <c r="BH60" s="231"/>
      <c r="BI60" s="232"/>
      <c r="BJ60" s="1147" t="s">
        <v>57</v>
      </c>
      <c r="BK60" s="527"/>
      <c r="BL60" s="1391">
        <f>SUM(H60:BJ62)/2</f>
        <v>0</v>
      </c>
    </row>
    <row r="61" spans="1:64" ht="3" customHeight="1">
      <c r="A61" s="1372"/>
      <c r="B61" s="907"/>
      <c r="C61" s="1383"/>
      <c r="D61" s="1383"/>
      <c r="E61" s="1386"/>
      <c r="F61" s="1382"/>
      <c r="G61" s="1383"/>
      <c r="H61" s="1382"/>
      <c r="I61" s="1383"/>
      <c r="J61" s="1382"/>
      <c r="K61" s="1383"/>
      <c r="L61" s="1382"/>
      <c r="M61" s="1383"/>
      <c r="N61" s="1382"/>
      <c r="O61" s="1383"/>
      <c r="P61" s="1382"/>
      <c r="Q61" s="1383"/>
      <c r="R61" s="1382"/>
      <c r="S61" s="1383"/>
      <c r="T61" s="1382"/>
      <c r="U61" s="1383"/>
      <c r="V61" s="1382"/>
      <c r="W61" s="1383"/>
      <c r="X61" s="1382"/>
      <c r="Y61" s="1383"/>
      <c r="Z61" s="1382"/>
      <c r="AA61" s="1383"/>
      <c r="AB61" s="1382"/>
      <c r="AC61" s="1383"/>
      <c r="AD61" s="1382"/>
      <c r="AE61" s="1383"/>
      <c r="AF61" s="1382"/>
      <c r="AG61" s="1383"/>
      <c r="AH61" s="1382"/>
      <c r="AI61" s="1383"/>
      <c r="AJ61" s="1382"/>
      <c r="AK61" s="1383"/>
      <c r="AL61" s="1382"/>
      <c r="AM61" s="1383"/>
      <c r="AN61" s="1382"/>
      <c r="AO61" s="1383"/>
      <c r="AP61" s="1382"/>
      <c r="AQ61" s="1383"/>
      <c r="AR61" s="1382"/>
      <c r="AS61" s="1383"/>
      <c r="AT61" s="1382"/>
      <c r="AU61" s="1383"/>
      <c r="AV61" s="1382"/>
      <c r="AW61" s="1383"/>
      <c r="AX61" s="1382"/>
      <c r="AY61" s="1383"/>
      <c r="AZ61" s="1382"/>
      <c r="BA61" s="1383"/>
      <c r="BB61" s="1382"/>
      <c r="BC61" s="1383"/>
      <c r="BD61" s="1382"/>
      <c r="BE61" s="1383"/>
      <c r="BF61" s="1382"/>
      <c r="BG61" s="1383"/>
      <c r="BH61" s="1382"/>
      <c r="BI61" s="1383"/>
      <c r="BJ61" s="1148"/>
      <c r="BK61" s="527"/>
      <c r="BL61" s="1391"/>
    </row>
    <row r="62" spans="1:64" ht="6" customHeight="1">
      <c r="A62" s="1372"/>
      <c r="B62" s="907"/>
      <c r="C62" s="1392"/>
      <c r="D62" s="1392"/>
      <c r="E62" s="1387"/>
      <c r="F62" s="233"/>
      <c r="G62" s="234"/>
      <c r="H62" s="233"/>
      <c r="I62" s="235"/>
      <c r="J62" s="233"/>
      <c r="K62" s="235"/>
      <c r="L62" s="233"/>
      <c r="M62" s="235"/>
      <c r="N62" s="233"/>
      <c r="O62" s="235"/>
      <c r="P62" s="233"/>
      <c r="Q62" s="235"/>
      <c r="R62" s="233"/>
      <c r="S62" s="235"/>
      <c r="T62" s="233"/>
      <c r="U62" s="235"/>
      <c r="V62" s="233"/>
      <c r="W62" s="235"/>
      <c r="X62" s="233"/>
      <c r="Y62" s="235"/>
      <c r="Z62" s="233"/>
      <c r="AA62" s="235"/>
      <c r="AB62" s="233"/>
      <c r="AC62" s="235"/>
      <c r="AD62" s="233"/>
      <c r="AE62" s="235"/>
      <c r="AF62" s="233"/>
      <c r="AG62" s="235"/>
      <c r="AH62" s="233"/>
      <c r="AI62" s="235"/>
      <c r="AJ62" s="233"/>
      <c r="AK62" s="235"/>
      <c r="AL62" s="233"/>
      <c r="AM62" s="235"/>
      <c r="AN62" s="233"/>
      <c r="AO62" s="235"/>
      <c r="AP62" s="234"/>
      <c r="AQ62" s="234"/>
      <c r="AR62" s="233"/>
      <c r="AS62" s="235"/>
      <c r="AT62" s="234"/>
      <c r="AU62" s="234"/>
      <c r="AV62" s="233"/>
      <c r="AW62" s="235"/>
      <c r="AX62" s="234"/>
      <c r="AY62" s="234"/>
      <c r="AZ62" s="233"/>
      <c r="BA62" s="235"/>
      <c r="BB62" s="234"/>
      <c r="BC62" s="234"/>
      <c r="BD62" s="233"/>
      <c r="BE62" s="235"/>
      <c r="BF62" s="233"/>
      <c r="BG62" s="235"/>
      <c r="BH62" s="234"/>
      <c r="BI62" s="235"/>
      <c r="BJ62" s="687"/>
      <c r="BK62" s="527"/>
      <c r="BL62" s="1391"/>
    </row>
    <row r="63" spans="1:64" ht="6" customHeight="1">
      <c r="A63" s="1372"/>
      <c r="B63" s="666">
        <v>17</v>
      </c>
      <c r="C63" s="820"/>
      <c r="D63" s="1383"/>
      <c r="E63" s="1385"/>
      <c r="F63" s="230"/>
      <c r="G63" s="231"/>
      <c r="H63" s="236"/>
      <c r="I63" s="242"/>
      <c r="J63" s="236"/>
      <c r="K63" s="242"/>
      <c r="L63" s="236"/>
      <c r="M63" s="242"/>
      <c r="N63" s="236"/>
      <c r="O63" s="242"/>
      <c r="P63" s="236"/>
      <c r="Q63" s="242"/>
      <c r="R63" s="236"/>
      <c r="S63" s="242"/>
      <c r="T63" s="236"/>
      <c r="U63" s="242"/>
      <c r="V63" s="236"/>
      <c r="W63" s="242"/>
      <c r="X63" s="236"/>
      <c r="Y63" s="242"/>
      <c r="Z63" s="236"/>
      <c r="AA63" s="242"/>
      <c r="AB63" s="236"/>
      <c r="AC63" s="242"/>
      <c r="AD63" s="236"/>
      <c r="AE63" s="242"/>
      <c r="AF63" s="236"/>
      <c r="AG63" s="242"/>
      <c r="AH63" s="236"/>
      <c r="AI63" s="242"/>
      <c r="AJ63" s="236"/>
      <c r="AK63" s="242"/>
      <c r="AL63" s="236"/>
      <c r="AM63" s="242"/>
      <c r="AN63" s="236"/>
      <c r="AO63" s="242"/>
      <c r="AP63" s="231"/>
      <c r="AQ63" s="231"/>
      <c r="AR63" s="230"/>
      <c r="AS63" s="232"/>
      <c r="AT63" s="231"/>
      <c r="AU63" s="231"/>
      <c r="AV63" s="230"/>
      <c r="AW63" s="232"/>
      <c r="AX63" s="231"/>
      <c r="AY63" s="231"/>
      <c r="AZ63" s="230"/>
      <c r="BA63" s="232"/>
      <c r="BB63" s="231"/>
      <c r="BC63" s="231"/>
      <c r="BD63" s="230"/>
      <c r="BE63" s="232"/>
      <c r="BF63" s="230"/>
      <c r="BG63" s="232"/>
      <c r="BH63" s="231"/>
      <c r="BI63" s="232"/>
      <c r="BJ63" s="1147" t="s">
        <v>57</v>
      </c>
      <c r="BK63" s="527"/>
      <c r="BL63" s="1391">
        <f>SUM(H63:BJ65)/2</f>
        <v>0</v>
      </c>
    </row>
    <row r="64" spans="1:64" ht="3" customHeight="1">
      <c r="A64" s="1372"/>
      <c r="B64" s="907"/>
      <c r="C64" s="1383"/>
      <c r="D64" s="1383"/>
      <c r="E64" s="1386"/>
      <c r="F64" s="1382"/>
      <c r="G64" s="1383"/>
      <c r="H64" s="1382"/>
      <c r="I64" s="1383"/>
      <c r="J64" s="1382"/>
      <c r="K64" s="1383"/>
      <c r="L64" s="1382"/>
      <c r="M64" s="1383"/>
      <c r="N64" s="1382"/>
      <c r="O64" s="1383"/>
      <c r="P64" s="1382"/>
      <c r="Q64" s="1383"/>
      <c r="R64" s="1382"/>
      <c r="S64" s="1383"/>
      <c r="T64" s="1382"/>
      <c r="U64" s="1383"/>
      <c r="V64" s="1382"/>
      <c r="W64" s="1383"/>
      <c r="X64" s="1382"/>
      <c r="Y64" s="1383"/>
      <c r="Z64" s="1382"/>
      <c r="AA64" s="1383"/>
      <c r="AB64" s="1382"/>
      <c r="AC64" s="1383"/>
      <c r="AD64" s="1382"/>
      <c r="AE64" s="1383"/>
      <c r="AF64" s="1382"/>
      <c r="AG64" s="1383"/>
      <c r="AH64" s="1382"/>
      <c r="AI64" s="1383"/>
      <c r="AJ64" s="1382"/>
      <c r="AK64" s="1383"/>
      <c r="AL64" s="1382"/>
      <c r="AM64" s="1383"/>
      <c r="AN64" s="1382"/>
      <c r="AO64" s="1383"/>
      <c r="AP64" s="1382"/>
      <c r="AQ64" s="1383"/>
      <c r="AR64" s="1382"/>
      <c r="AS64" s="1383"/>
      <c r="AT64" s="1382"/>
      <c r="AU64" s="1383"/>
      <c r="AV64" s="1382"/>
      <c r="AW64" s="1383"/>
      <c r="AX64" s="1382"/>
      <c r="AY64" s="1383"/>
      <c r="AZ64" s="1382"/>
      <c r="BA64" s="1383"/>
      <c r="BB64" s="1382"/>
      <c r="BC64" s="1383"/>
      <c r="BD64" s="1382"/>
      <c r="BE64" s="1383"/>
      <c r="BF64" s="1382"/>
      <c r="BG64" s="1383"/>
      <c r="BH64" s="1382"/>
      <c r="BI64" s="1383"/>
      <c r="BJ64" s="1148"/>
      <c r="BK64" s="527"/>
      <c r="BL64" s="1391"/>
    </row>
    <row r="65" spans="1:64" ht="6" customHeight="1">
      <c r="A65" s="1372"/>
      <c r="B65" s="691"/>
      <c r="C65" s="1392"/>
      <c r="D65" s="1392"/>
      <c r="E65" s="1387"/>
      <c r="F65" s="233"/>
      <c r="G65" s="234"/>
      <c r="H65" s="233"/>
      <c r="I65" s="235"/>
      <c r="J65" s="233"/>
      <c r="K65" s="235"/>
      <c r="L65" s="233"/>
      <c r="M65" s="235"/>
      <c r="N65" s="233"/>
      <c r="O65" s="235"/>
      <c r="P65" s="233"/>
      <c r="Q65" s="235"/>
      <c r="R65" s="233"/>
      <c r="S65" s="235"/>
      <c r="T65" s="233"/>
      <c r="U65" s="235"/>
      <c r="V65" s="233"/>
      <c r="W65" s="235"/>
      <c r="X65" s="233"/>
      <c r="Y65" s="235"/>
      <c r="Z65" s="233"/>
      <c r="AA65" s="235"/>
      <c r="AB65" s="233"/>
      <c r="AC65" s="235"/>
      <c r="AD65" s="233"/>
      <c r="AE65" s="235"/>
      <c r="AF65" s="233"/>
      <c r="AG65" s="235"/>
      <c r="AH65" s="233"/>
      <c r="AI65" s="235"/>
      <c r="AJ65" s="233"/>
      <c r="AK65" s="235"/>
      <c r="AL65" s="233"/>
      <c r="AM65" s="235"/>
      <c r="AN65" s="233"/>
      <c r="AO65" s="235"/>
      <c r="AP65" s="234"/>
      <c r="AQ65" s="234"/>
      <c r="AR65" s="233"/>
      <c r="AS65" s="235"/>
      <c r="AT65" s="234"/>
      <c r="AU65" s="234"/>
      <c r="AV65" s="233"/>
      <c r="AW65" s="235"/>
      <c r="AX65" s="234"/>
      <c r="AY65" s="234"/>
      <c r="AZ65" s="233"/>
      <c r="BA65" s="235"/>
      <c r="BB65" s="234"/>
      <c r="BC65" s="234"/>
      <c r="BD65" s="233"/>
      <c r="BE65" s="235"/>
      <c r="BF65" s="233"/>
      <c r="BG65" s="235"/>
      <c r="BH65" s="234"/>
      <c r="BI65" s="235"/>
      <c r="BJ65" s="687"/>
      <c r="BK65" s="527"/>
      <c r="BL65" s="1391"/>
    </row>
    <row r="66" spans="1:64" ht="6" customHeight="1">
      <c r="A66" s="1372"/>
      <c r="B66" s="907">
        <v>18</v>
      </c>
      <c r="C66" s="1408"/>
      <c r="D66" s="1383"/>
      <c r="E66" s="1394"/>
      <c r="F66" s="230"/>
      <c r="G66" s="231"/>
      <c r="H66" s="236"/>
      <c r="I66" s="242"/>
      <c r="J66" s="236"/>
      <c r="K66" s="242"/>
      <c r="L66" s="236"/>
      <c r="M66" s="242"/>
      <c r="N66" s="236"/>
      <c r="O66" s="242"/>
      <c r="P66" s="236"/>
      <c r="Q66" s="242"/>
      <c r="R66" s="236"/>
      <c r="S66" s="242"/>
      <c r="T66" s="236"/>
      <c r="U66" s="242"/>
      <c r="V66" s="236"/>
      <c r="W66" s="242"/>
      <c r="X66" s="236"/>
      <c r="Y66" s="242"/>
      <c r="Z66" s="236"/>
      <c r="AA66" s="242"/>
      <c r="AB66" s="236"/>
      <c r="AC66" s="242"/>
      <c r="AD66" s="236"/>
      <c r="AE66" s="242"/>
      <c r="AF66" s="236"/>
      <c r="AG66" s="242"/>
      <c r="AH66" s="236"/>
      <c r="AI66" s="242"/>
      <c r="AJ66" s="236"/>
      <c r="AK66" s="242"/>
      <c r="AL66" s="236"/>
      <c r="AM66" s="242"/>
      <c r="AN66" s="236"/>
      <c r="AO66" s="242"/>
      <c r="AP66" s="231"/>
      <c r="AQ66" s="231"/>
      <c r="AR66" s="230"/>
      <c r="AS66" s="232"/>
      <c r="AT66" s="231"/>
      <c r="AU66" s="231"/>
      <c r="AV66" s="230"/>
      <c r="AW66" s="232"/>
      <c r="AX66" s="231"/>
      <c r="AY66" s="231"/>
      <c r="AZ66" s="230"/>
      <c r="BA66" s="232"/>
      <c r="BB66" s="231"/>
      <c r="BC66" s="231"/>
      <c r="BD66" s="230"/>
      <c r="BE66" s="232"/>
      <c r="BF66" s="230"/>
      <c r="BG66" s="232"/>
      <c r="BH66" s="231"/>
      <c r="BI66" s="232"/>
      <c r="BJ66" s="1147" t="s">
        <v>57</v>
      </c>
      <c r="BK66" s="527"/>
      <c r="BL66" s="1391">
        <f>SUM(H66:BJ68)/2</f>
        <v>0</v>
      </c>
    </row>
    <row r="67" spans="1:64" ht="3" customHeight="1">
      <c r="A67" s="1372"/>
      <c r="B67" s="907"/>
      <c r="C67" s="1409"/>
      <c r="D67" s="1383"/>
      <c r="E67" s="1395"/>
      <c r="F67" s="1382"/>
      <c r="G67" s="1383"/>
      <c r="H67" s="1382"/>
      <c r="I67" s="1383"/>
      <c r="J67" s="1382"/>
      <c r="K67" s="1383"/>
      <c r="L67" s="1382"/>
      <c r="M67" s="1383"/>
      <c r="N67" s="1382"/>
      <c r="O67" s="1383"/>
      <c r="P67" s="1382"/>
      <c r="Q67" s="1383"/>
      <c r="R67" s="1382"/>
      <c r="S67" s="1383"/>
      <c r="T67" s="1382"/>
      <c r="U67" s="1383"/>
      <c r="V67" s="1382"/>
      <c r="W67" s="1383"/>
      <c r="X67" s="1382"/>
      <c r="Y67" s="1383"/>
      <c r="Z67" s="1382"/>
      <c r="AA67" s="1383"/>
      <c r="AB67" s="1382"/>
      <c r="AC67" s="1383"/>
      <c r="AD67" s="1382"/>
      <c r="AE67" s="1383"/>
      <c r="AF67" s="1382"/>
      <c r="AG67" s="1383"/>
      <c r="AH67" s="1382"/>
      <c r="AI67" s="1383"/>
      <c r="AJ67" s="1382"/>
      <c r="AK67" s="1383"/>
      <c r="AL67" s="1382"/>
      <c r="AM67" s="1383"/>
      <c r="AN67" s="1382"/>
      <c r="AO67" s="1383"/>
      <c r="AP67" s="1382"/>
      <c r="AQ67" s="1383"/>
      <c r="AR67" s="1382"/>
      <c r="AS67" s="1383"/>
      <c r="AT67" s="1382"/>
      <c r="AU67" s="1383"/>
      <c r="AV67" s="1382"/>
      <c r="AW67" s="1383"/>
      <c r="AX67" s="1382"/>
      <c r="AY67" s="1383"/>
      <c r="AZ67" s="1382"/>
      <c r="BA67" s="1383"/>
      <c r="BB67" s="1382"/>
      <c r="BC67" s="1383"/>
      <c r="BD67" s="1382"/>
      <c r="BE67" s="1383"/>
      <c r="BF67" s="1382"/>
      <c r="BG67" s="1383"/>
      <c r="BH67" s="1382"/>
      <c r="BI67" s="1383"/>
      <c r="BJ67" s="1148"/>
      <c r="BK67" s="527"/>
      <c r="BL67" s="1391"/>
    </row>
    <row r="68" spans="1:64" ht="6" customHeight="1">
      <c r="A68" s="1372"/>
      <c r="B68" s="907"/>
      <c r="C68" s="1410"/>
      <c r="D68" s="1392"/>
      <c r="E68" s="1396"/>
      <c r="F68" s="233"/>
      <c r="G68" s="234"/>
      <c r="H68" s="233"/>
      <c r="I68" s="235"/>
      <c r="J68" s="233"/>
      <c r="K68" s="235"/>
      <c r="L68" s="233"/>
      <c r="M68" s="235"/>
      <c r="N68" s="233"/>
      <c r="O68" s="235"/>
      <c r="P68" s="233"/>
      <c r="Q68" s="235"/>
      <c r="R68" s="233"/>
      <c r="S68" s="235"/>
      <c r="T68" s="233"/>
      <c r="U68" s="235"/>
      <c r="V68" s="233"/>
      <c r="W68" s="235"/>
      <c r="X68" s="233"/>
      <c r="Y68" s="235"/>
      <c r="Z68" s="233"/>
      <c r="AA68" s="235"/>
      <c r="AB68" s="233"/>
      <c r="AC68" s="235"/>
      <c r="AD68" s="233"/>
      <c r="AE68" s="235"/>
      <c r="AF68" s="233"/>
      <c r="AG68" s="235"/>
      <c r="AH68" s="233"/>
      <c r="AI68" s="235"/>
      <c r="AJ68" s="233"/>
      <c r="AK68" s="235"/>
      <c r="AL68" s="233"/>
      <c r="AM68" s="235"/>
      <c r="AN68" s="233"/>
      <c r="AO68" s="235"/>
      <c r="AP68" s="234"/>
      <c r="AQ68" s="234"/>
      <c r="AR68" s="233"/>
      <c r="AS68" s="235"/>
      <c r="AT68" s="234"/>
      <c r="AU68" s="234"/>
      <c r="AV68" s="233"/>
      <c r="AW68" s="235"/>
      <c r="AX68" s="234"/>
      <c r="AY68" s="234"/>
      <c r="AZ68" s="233"/>
      <c r="BA68" s="235"/>
      <c r="BB68" s="234"/>
      <c r="BC68" s="234"/>
      <c r="BD68" s="233"/>
      <c r="BE68" s="235"/>
      <c r="BF68" s="233"/>
      <c r="BG68" s="235"/>
      <c r="BH68" s="234"/>
      <c r="BI68" s="235"/>
      <c r="BJ68" s="687"/>
      <c r="BK68" s="527"/>
      <c r="BL68" s="1391"/>
    </row>
    <row r="69" spans="1:64" ht="6" customHeight="1">
      <c r="A69" s="1372"/>
      <c r="B69" s="666">
        <v>19</v>
      </c>
      <c r="C69" s="1408"/>
      <c r="D69" s="1383"/>
      <c r="E69" s="1385"/>
      <c r="F69" s="230"/>
      <c r="G69" s="231"/>
      <c r="H69" s="236"/>
      <c r="I69" s="242"/>
      <c r="J69" s="236"/>
      <c r="K69" s="242"/>
      <c r="L69" s="236"/>
      <c r="M69" s="242"/>
      <c r="N69" s="236"/>
      <c r="O69" s="242"/>
      <c r="P69" s="236"/>
      <c r="Q69" s="242"/>
      <c r="R69" s="236"/>
      <c r="S69" s="242"/>
      <c r="T69" s="236"/>
      <c r="U69" s="242"/>
      <c r="V69" s="236"/>
      <c r="W69" s="242"/>
      <c r="X69" s="236"/>
      <c r="Y69" s="242"/>
      <c r="Z69" s="236"/>
      <c r="AA69" s="242"/>
      <c r="AB69" s="236"/>
      <c r="AC69" s="242"/>
      <c r="AD69" s="236"/>
      <c r="AE69" s="242"/>
      <c r="AF69" s="236"/>
      <c r="AG69" s="242"/>
      <c r="AH69" s="236"/>
      <c r="AI69" s="242"/>
      <c r="AJ69" s="236"/>
      <c r="AK69" s="242"/>
      <c r="AL69" s="236"/>
      <c r="AM69" s="242"/>
      <c r="AN69" s="236"/>
      <c r="AO69" s="242"/>
      <c r="AP69" s="231"/>
      <c r="AQ69" s="231"/>
      <c r="AR69" s="230"/>
      <c r="AS69" s="232"/>
      <c r="AT69" s="231"/>
      <c r="AU69" s="231"/>
      <c r="AV69" s="230"/>
      <c r="AW69" s="232"/>
      <c r="AX69" s="231"/>
      <c r="AY69" s="231"/>
      <c r="AZ69" s="230"/>
      <c r="BA69" s="232"/>
      <c r="BB69" s="231"/>
      <c r="BC69" s="231"/>
      <c r="BD69" s="230"/>
      <c r="BE69" s="232"/>
      <c r="BF69" s="230"/>
      <c r="BG69" s="232"/>
      <c r="BH69" s="231"/>
      <c r="BI69" s="232"/>
      <c r="BJ69" s="1147" t="s">
        <v>57</v>
      </c>
      <c r="BK69" s="527"/>
      <c r="BL69" s="1391">
        <f t="shared" ref="BL69" si="54">SUM(H69:BJ71)/2</f>
        <v>0</v>
      </c>
    </row>
    <row r="70" spans="1:64" ht="3" customHeight="1">
      <c r="A70" s="1372"/>
      <c r="B70" s="907"/>
      <c r="C70" s="1409"/>
      <c r="D70" s="1383"/>
      <c r="E70" s="1386"/>
      <c r="F70" s="1382"/>
      <c r="G70" s="1383"/>
      <c r="H70" s="1382"/>
      <c r="I70" s="1383"/>
      <c r="J70" s="1382"/>
      <c r="K70" s="1383"/>
      <c r="L70" s="1382"/>
      <c r="M70" s="1383"/>
      <c r="N70" s="1382"/>
      <c r="O70" s="1383"/>
      <c r="P70" s="1382"/>
      <c r="Q70" s="1383"/>
      <c r="R70" s="1382"/>
      <c r="S70" s="1383"/>
      <c r="T70" s="1382"/>
      <c r="U70" s="1383"/>
      <c r="V70" s="1382"/>
      <c r="W70" s="1383"/>
      <c r="X70" s="1382"/>
      <c r="Y70" s="1383"/>
      <c r="Z70" s="1382"/>
      <c r="AA70" s="1383"/>
      <c r="AB70" s="1382"/>
      <c r="AC70" s="1383"/>
      <c r="AD70" s="1382"/>
      <c r="AE70" s="1383"/>
      <c r="AF70" s="1382"/>
      <c r="AG70" s="1383"/>
      <c r="AH70" s="1382"/>
      <c r="AI70" s="1383"/>
      <c r="AJ70" s="1382"/>
      <c r="AK70" s="1383"/>
      <c r="AL70" s="1382"/>
      <c r="AM70" s="1383"/>
      <c r="AN70" s="1382"/>
      <c r="AO70" s="1383"/>
      <c r="AP70" s="1382"/>
      <c r="AQ70" s="1383"/>
      <c r="AR70" s="1382"/>
      <c r="AS70" s="1383"/>
      <c r="AT70" s="1382"/>
      <c r="AU70" s="1383"/>
      <c r="AV70" s="1382"/>
      <c r="AW70" s="1383"/>
      <c r="AX70" s="1382"/>
      <c r="AY70" s="1383"/>
      <c r="AZ70" s="1382"/>
      <c r="BA70" s="1383"/>
      <c r="BB70" s="1382"/>
      <c r="BC70" s="1383"/>
      <c r="BD70" s="1382"/>
      <c r="BE70" s="1383"/>
      <c r="BF70" s="1382"/>
      <c r="BG70" s="1383"/>
      <c r="BH70" s="1382"/>
      <c r="BI70" s="1383"/>
      <c r="BJ70" s="1148"/>
      <c r="BK70" s="527"/>
      <c r="BL70" s="1391"/>
    </row>
    <row r="71" spans="1:64" ht="6" customHeight="1">
      <c r="A71" s="1372"/>
      <c r="B71" s="691"/>
      <c r="C71" s="1410"/>
      <c r="D71" s="1392"/>
      <c r="E71" s="1387"/>
      <c r="F71" s="233"/>
      <c r="G71" s="234"/>
      <c r="H71" s="233"/>
      <c r="I71" s="235"/>
      <c r="J71" s="233"/>
      <c r="K71" s="235"/>
      <c r="L71" s="233"/>
      <c r="M71" s="235"/>
      <c r="N71" s="233"/>
      <c r="O71" s="235"/>
      <c r="P71" s="233"/>
      <c r="Q71" s="235"/>
      <c r="R71" s="233"/>
      <c r="S71" s="235"/>
      <c r="T71" s="233"/>
      <c r="U71" s="235"/>
      <c r="V71" s="233"/>
      <c r="W71" s="235"/>
      <c r="X71" s="233"/>
      <c r="Y71" s="235"/>
      <c r="Z71" s="233"/>
      <c r="AA71" s="235"/>
      <c r="AB71" s="233"/>
      <c r="AC71" s="235"/>
      <c r="AD71" s="233"/>
      <c r="AE71" s="235"/>
      <c r="AF71" s="233"/>
      <c r="AG71" s="235"/>
      <c r="AH71" s="233"/>
      <c r="AI71" s="235"/>
      <c r="AJ71" s="233"/>
      <c r="AK71" s="235"/>
      <c r="AL71" s="233"/>
      <c r="AM71" s="235"/>
      <c r="AN71" s="233"/>
      <c r="AO71" s="235"/>
      <c r="AP71" s="234"/>
      <c r="AQ71" s="234"/>
      <c r="AR71" s="233"/>
      <c r="AS71" s="235"/>
      <c r="AT71" s="234"/>
      <c r="AU71" s="234"/>
      <c r="AV71" s="233"/>
      <c r="AW71" s="235"/>
      <c r="AX71" s="234"/>
      <c r="AY71" s="234"/>
      <c r="AZ71" s="233"/>
      <c r="BA71" s="235"/>
      <c r="BB71" s="234"/>
      <c r="BC71" s="234"/>
      <c r="BD71" s="233"/>
      <c r="BE71" s="235"/>
      <c r="BF71" s="233"/>
      <c r="BG71" s="235"/>
      <c r="BH71" s="234"/>
      <c r="BI71" s="235"/>
      <c r="BJ71" s="687"/>
      <c r="BK71" s="527"/>
      <c r="BL71" s="1391"/>
    </row>
    <row r="72" spans="1:64" ht="6" customHeight="1">
      <c r="A72" s="1372"/>
      <c r="B72" s="907">
        <v>20</v>
      </c>
      <c r="C72" s="1408"/>
      <c r="D72" s="1383"/>
      <c r="E72" s="1385"/>
      <c r="F72" s="230"/>
      <c r="G72" s="231"/>
      <c r="H72" s="236"/>
      <c r="I72" s="242"/>
      <c r="J72" s="236"/>
      <c r="K72" s="242"/>
      <c r="L72" s="236"/>
      <c r="M72" s="242"/>
      <c r="N72" s="236"/>
      <c r="O72" s="242"/>
      <c r="P72" s="236"/>
      <c r="Q72" s="242"/>
      <c r="R72" s="236"/>
      <c r="S72" s="242"/>
      <c r="T72" s="236"/>
      <c r="U72" s="242"/>
      <c r="V72" s="236"/>
      <c r="W72" s="242"/>
      <c r="X72" s="236"/>
      <c r="Y72" s="242"/>
      <c r="Z72" s="236"/>
      <c r="AA72" s="242"/>
      <c r="AB72" s="236"/>
      <c r="AC72" s="242"/>
      <c r="AD72" s="236"/>
      <c r="AE72" s="242"/>
      <c r="AF72" s="236"/>
      <c r="AG72" s="242"/>
      <c r="AH72" s="236"/>
      <c r="AI72" s="242"/>
      <c r="AJ72" s="236"/>
      <c r="AK72" s="242"/>
      <c r="AL72" s="236"/>
      <c r="AM72" s="242"/>
      <c r="AN72" s="236"/>
      <c r="AO72" s="242"/>
      <c r="AP72" s="231"/>
      <c r="AQ72" s="231"/>
      <c r="AR72" s="230"/>
      <c r="AS72" s="232"/>
      <c r="AT72" s="231"/>
      <c r="AU72" s="231"/>
      <c r="AV72" s="230"/>
      <c r="AW72" s="232"/>
      <c r="AX72" s="231"/>
      <c r="AY72" s="231"/>
      <c r="AZ72" s="230"/>
      <c r="BA72" s="232"/>
      <c r="BB72" s="231"/>
      <c r="BC72" s="231"/>
      <c r="BD72" s="230"/>
      <c r="BE72" s="232"/>
      <c r="BF72" s="230"/>
      <c r="BG72" s="232"/>
      <c r="BH72" s="231"/>
      <c r="BI72" s="232"/>
      <c r="BJ72" s="1147" t="s">
        <v>57</v>
      </c>
      <c r="BK72" s="527"/>
      <c r="BL72" s="1391">
        <f t="shared" ref="BL72" si="55">SUM(H72:BJ74)/2</f>
        <v>0</v>
      </c>
    </row>
    <row r="73" spans="1:64" ht="3" customHeight="1">
      <c r="A73" s="1372"/>
      <c r="B73" s="907"/>
      <c r="C73" s="1409"/>
      <c r="D73" s="1383"/>
      <c r="E73" s="1386"/>
      <c r="F73" s="1382"/>
      <c r="G73" s="1383"/>
      <c r="H73" s="1382"/>
      <c r="I73" s="1383"/>
      <c r="J73" s="1382"/>
      <c r="K73" s="1383"/>
      <c r="L73" s="1382"/>
      <c r="M73" s="1383"/>
      <c r="N73" s="1382"/>
      <c r="O73" s="1383"/>
      <c r="P73" s="1382"/>
      <c r="Q73" s="1383"/>
      <c r="R73" s="1382"/>
      <c r="S73" s="1383"/>
      <c r="T73" s="1382"/>
      <c r="U73" s="1383"/>
      <c r="V73" s="1382"/>
      <c r="W73" s="1383"/>
      <c r="X73" s="1382"/>
      <c r="Y73" s="1383"/>
      <c r="Z73" s="1382"/>
      <c r="AA73" s="1383"/>
      <c r="AB73" s="1382"/>
      <c r="AC73" s="1383"/>
      <c r="AD73" s="1382"/>
      <c r="AE73" s="1383"/>
      <c r="AF73" s="1382"/>
      <c r="AG73" s="1383"/>
      <c r="AH73" s="1382"/>
      <c r="AI73" s="1383"/>
      <c r="AJ73" s="1382"/>
      <c r="AK73" s="1383"/>
      <c r="AL73" s="1382"/>
      <c r="AM73" s="1383"/>
      <c r="AN73" s="1382"/>
      <c r="AO73" s="1383"/>
      <c r="AP73" s="1382"/>
      <c r="AQ73" s="1383"/>
      <c r="AR73" s="1382"/>
      <c r="AS73" s="1383"/>
      <c r="AT73" s="1382"/>
      <c r="AU73" s="1383"/>
      <c r="AV73" s="1382"/>
      <c r="AW73" s="1383"/>
      <c r="AX73" s="1382"/>
      <c r="AY73" s="1383"/>
      <c r="AZ73" s="1382"/>
      <c r="BA73" s="1383"/>
      <c r="BB73" s="1382"/>
      <c r="BC73" s="1383"/>
      <c r="BD73" s="1382"/>
      <c r="BE73" s="1383"/>
      <c r="BF73" s="1382"/>
      <c r="BG73" s="1383"/>
      <c r="BH73" s="1382"/>
      <c r="BI73" s="1383"/>
      <c r="BJ73" s="1148"/>
      <c r="BK73" s="527"/>
      <c r="BL73" s="1391"/>
    </row>
    <row r="74" spans="1:64" ht="6" customHeight="1">
      <c r="A74" s="1372"/>
      <c r="B74" s="1397"/>
      <c r="C74" s="1410"/>
      <c r="D74" s="1392"/>
      <c r="E74" s="1387"/>
      <c r="F74" s="233"/>
      <c r="G74" s="234"/>
      <c r="H74" s="233"/>
      <c r="I74" s="235"/>
      <c r="J74" s="233"/>
      <c r="K74" s="235"/>
      <c r="L74" s="233"/>
      <c r="M74" s="235"/>
      <c r="N74" s="233"/>
      <c r="O74" s="235"/>
      <c r="P74" s="233"/>
      <c r="Q74" s="235"/>
      <c r="R74" s="233"/>
      <c r="S74" s="235"/>
      <c r="T74" s="233"/>
      <c r="U74" s="235"/>
      <c r="V74" s="233"/>
      <c r="W74" s="235"/>
      <c r="X74" s="233"/>
      <c r="Y74" s="235"/>
      <c r="Z74" s="233"/>
      <c r="AA74" s="235"/>
      <c r="AB74" s="233"/>
      <c r="AC74" s="235"/>
      <c r="AD74" s="233"/>
      <c r="AE74" s="235"/>
      <c r="AF74" s="233"/>
      <c r="AG74" s="235"/>
      <c r="AH74" s="233"/>
      <c r="AI74" s="235"/>
      <c r="AJ74" s="233"/>
      <c r="AK74" s="235"/>
      <c r="AL74" s="233"/>
      <c r="AM74" s="235"/>
      <c r="AN74" s="233"/>
      <c r="AO74" s="235"/>
      <c r="AP74" s="234"/>
      <c r="AQ74" s="234"/>
      <c r="AR74" s="233"/>
      <c r="AS74" s="235"/>
      <c r="AT74" s="234"/>
      <c r="AU74" s="234"/>
      <c r="AV74" s="233"/>
      <c r="AW74" s="235"/>
      <c r="AX74" s="234"/>
      <c r="AY74" s="234"/>
      <c r="AZ74" s="233"/>
      <c r="BA74" s="235"/>
      <c r="BB74" s="234"/>
      <c r="BC74" s="234"/>
      <c r="BD74" s="233"/>
      <c r="BE74" s="235"/>
      <c r="BF74" s="233"/>
      <c r="BG74" s="235"/>
      <c r="BH74" s="234"/>
      <c r="BI74" s="235"/>
      <c r="BJ74" s="687"/>
      <c r="BK74" s="527"/>
      <c r="BL74" s="1391"/>
    </row>
    <row r="75" spans="1:64" ht="15.95" customHeight="1">
      <c r="A75" s="1373"/>
      <c r="B75" s="568" t="s">
        <v>657</v>
      </c>
      <c r="C75" s="569"/>
      <c r="D75" s="569"/>
      <c r="E75" s="570"/>
      <c r="F75" s="739">
        <f>SUM(F15:G74)</f>
        <v>0</v>
      </c>
      <c r="G75" s="741"/>
      <c r="H75" s="739">
        <f t="shared" ref="H75" si="56">SUM(H15:I74)</f>
        <v>2</v>
      </c>
      <c r="I75" s="741"/>
      <c r="J75" s="739">
        <f t="shared" ref="J75" si="57">SUM(J15:K74)</f>
        <v>3</v>
      </c>
      <c r="K75" s="741"/>
      <c r="L75" s="739">
        <f t="shared" ref="L75" si="58">SUM(L15:M74)</f>
        <v>6</v>
      </c>
      <c r="M75" s="741"/>
      <c r="N75" s="739">
        <f t="shared" ref="N75" si="59">SUM(N15:O74)</f>
        <v>8</v>
      </c>
      <c r="O75" s="741"/>
      <c r="P75" s="739">
        <f t="shared" ref="P75" si="60">SUM(P15:Q74)</f>
        <v>11</v>
      </c>
      <c r="Q75" s="741"/>
      <c r="R75" s="739">
        <f t="shared" ref="R75" si="61">SUM(R15:S74)</f>
        <v>11</v>
      </c>
      <c r="S75" s="741"/>
      <c r="T75" s="739">
        <f t="shared" ref="T75" si="62">SUM(T15:U74)</f>
        <v>11</v>
      </c>
      <c r="U75" s="741"/>
      <c r="V75" s="739">
        <f t="shared" ref="V75" si="63">SUM(V15:W74)</f>
        <v>11</v>
      </c>
      <c r="W75" s="741"/>
      <c r="X75" s="739">
        <f t="shared" ref="X75" si="64">SUM(X15:Y74)</f>
        <v>11</v>
      </c>
      <c r="Y75" s="741"/>
      <c r="Z75" s="739">
        <f t="shared" ref="Z75" si="65">SUM(Z15:AA74)</f>
        <v>11</v>
      </c>
      <c r="AA75" s="741"/>
      <c r="AB75" s="739">
        <f t="shared" ref="AB75" si="66">SUM(AB15:AC74)</f>
        <v>9</v>
      </c>
      <c r="AC75" s="741"/>
      <c r="AD75" s="739">
        <f t="shared" ref="AD75" si="67">SUM(AD15:AE74)</f>
        <v>8</v>
      </c>
      <c r="AE75" s="741"/>
      <c r="AF75" s="739">
        <f t="shared" ref="AF75" si="68">SUM(AF15:AG74)</f>
        <v>6</v>
      </c>
      <c r="AG75" s="741"/>
      <c r="AH75" s="739">
        <f t="shared" ref="AH75" si="69">SUM(AH15:AI74)</f>
        <v>6</v>
      </c>
      <c r="AI75" s="741"/>
      <c r="AJ75" s="739">
        <f t="shared" ref="AJ75" si="70">SUM(AJ15:AK74)</f>
        <v>9</v>
      </c>
      <c r="AK75" s="741"/>
      <c r="AL75" s="739">
        <f t="shared" ref="AL75" si="71">SUM(AL15:AM74)</f>
        <v>9</v>
      </c>
      <c r="AM75" s="741"/>
      <c r="AN75" s="739">
        <f t="shared" ref="AN75" si="72">SUM(AN15:AO74)</f>
        <v>9</v>
      </c>
      <c r="AO75" s="741"/>
      <c r="AP75" s="739">
        <f t="shared" ref="AP75" si="73">SUM(AP15:AQ74)</f>
        <v>8</v>
      </c>
      <c r="AQ75" s="741"/>
      <c r="AR75" s="739">
        <f t="shared" ref="AR75" si="74">SUM(AR15:AS74)</f>
        <v>6</v>
      </c>
      <c r="AS75" s="741"/>
      <c r="AT75" s="739">
        <f t="shared" ref="AT75" si="75">SUM(AT15:AU74)</f>
        <v>4</v>
      </c>
      <c r="AU75" s="741"/>
      <c r="AV75" s="739">
        <f t="shared" ref="AV75" si="76">SUM(AV15:AW74)</f>
        <v>4</v>
      </c>
      <c r="AW75" s="741"/>
      <c r="AX75" s="739">
        <f t="shared" ref="AX75" si="77">SUM(AX15:AY74)</f>
        <v>3</v>
      </c>
      <c r="AY75" s="741"/>
      <c r="AZ75" s="739">
        <f t="shared" ref="AZ75" si="78">SUM(AZ15:BA74)</f>
        <v>3</v>
      </c>
      <c r="BA75" s="741"/>
      <c r="BB75" s="739">
        <f t="shared" ref="BB75" si="79">SUM(BB15:BC74)</f>
        <v>3</v>
      </c>
      <c r="BC75" s="741"/>
      <c r="BD75" s="739">
        <f t="shared" ref="BD75" si="80">SUM(BD15:BE74)</f>
        <v>0</v>
      </c>
      <c r="BE75" s="741"/>
      <c r="BF75" s="739">
        <f t="shared" ref="BF75" si="81">SUM(BF15:BG74)</f>
        <v>0</v>
      </c>
      <c r="BG75" s="741"/>
      <c r="BH75" s="739">
        <f t="shared" ref="BH75" si="82">SUM(BH15:BI74)</f>
        <v>0</v>
      </c>
      <c r="BI75" s="741"/>
      <c r="BJ75" s="237"/>
    </row>
    <row r="76" spans="1:64" ht="15.95" customHeight="1">
      <c r="A76" s="666" t="s">
        <v>658</v>
      </c>
      <c r="B76" s="667"/>
      <c r="C76" s="667"/>
      <c r="D76" s="668"/>
      <c r="E76" s="457" t="s">
        <v>680</v>
      </c>
      <c r="F76" s="739" t="str">
        <f>IF(F10=0,"",IF(F75&gt;=F10,"適","否"))</f>
        <v/>
      </c>
      <c r="G76" s="741"/>
      <c r="H76" s="739" t="str">
        <f t="shared" ref="H76" si="83">IF(H10=0,"",IF(H75&gt;=H10,"適","否"))</f>
        <v>適</v>
      </c>
      <c r="I76" s="741"/>
      <c r="J76" s="739" t="str">
        <f t="shared" ref="J76" si="84">IF(J10=0,"",IF(J75&gt;=J10,"適","否"))</f>
        <v>適</v>
      </c>
      <c r="K76" s="741"/>
      <c r="L76" s="739" t="str">
        <f t="shared" ref="L76" si="85">IF(L10=0,"",IF(L75&gt;=L10,"適","否"))</f>
        <v>適</v>
      </c>
      <c r="M76" s="741"/>
      <c r="N76" s="739" t="str">
        <f t="shared" ref="N76" si="86">IF(N10=0,"",IF(N75&gt;=N10,"適","否"))</f>
        <v>適</v>
      </c>
      <c r="O76" s="741"/>
      <c r="P76" s="739" t="str">
        <f t="shared" ref="P76" si="87">IF(P10=0,"",IF(P75&gt;=P10,"適","否"))</f>
        <v>適</v>
      </c>
      <c r="Q76" s="741"/>
      <c r="R76" s="739" t="str">
        <f t="shared" ref="R76" si="88">IF(R10=0,"",IF(R75&gt;=R10,"適","否"))</f>
        <v>適</v>
      </c>
      <c r="S76" s="741"/>
      <c r="T76" s="739" t="str">
        <f t="shared" ref="T76" si="89">IF(T10=0,"",IF(T75&gt;=T10,"適","否"))</f>
        <v>適</v>
      </c>
      <c r="U76" s="741"/>
      <c r="V76" s="739" t="str">
        <f t="shared" ref="V76" si="90">IF(V10=0,"",IF(V75&gt;=V10,"適","否"))</f>
        <v>適</v>
      </c>
      <c r="W76" s="741"/>
      <c r="X76" s="739" t="str">
        <f t="shared" ref="X76" si="91">IF(X10=0,"",IF(X75&gt;=X10,"適","否"))</f>
        <v>適</v>
      </c>
      <c r="Y76" s="741"/>
      <c r="Z76" s="739" t="str">
        <f t="shared" ref="Z76" si="92">IF(Z10=0,"",IF(Z75&gt;=Z10,"適","否"))</f>
        <v>適</v>
      </c>
      <c r="AA76" s="741"/>
      <c r="AB76" s="739" t="str">
        <f t="shared" ref="AB76" si="93">IF(AB10=0,"",IF(AB75&gt;=AB10,"適","否"))</f>
        <v>適</v>
      </c>
      <c r="AC76" s="741"/>
      <c r="AD76" s="739" t="str">
        <f t="shared" ref="AD76" si="94">IF(AD10=0,"",IF(AD75&gt;=AD10,"適","否"))</f>
        <v>適</v>
      </c>
      <c r="AE76" s="741"/>
      <c r="AF76" s="739" t="str">
        <f t="shared" ref="AF76" si="95">IF(AF10=0,"",IF(AF75&gt;=AF10,"適","否"))</f>
        <v>適</v>
      </c>
      <c r="AG76" s="741"/>
      <c r="AH76" s="739" t="str">
        <f t="shared" ref="AH76" si="96">IF(AH10=0,"",IF(AH75&gt;=AH10,"適","否"))</f>
        <v>適</v>
      </c>
      <c r="AI76" s="741"/>
      <c r="AJ76" s="739" t="str">
        <f t="shared" ref="AJ76" si="97">IF(AJ10=0,"",IF(AJ75&gt;=AJ10,"適","否"))</f>
        <v>適</v>
      </c>
      <c r="AK76" s="741"/>
      <c r="AL76" s="739" t="str">
        <f t="shared" ref="AL76" si="98">IF(AL10=0,"",IF(AL75&gt;=AL10,"適","否"))</f>
        <v>適</v>
      </c>
      <c r="AM76" s="741"/>
      <c r="AN76" s="739" t="str">
        <f t="shared" ref="AN76" si="99">IF(AN10=0,"",IF(AN75&gt;=AN10,"適","否"))</f>
        <v>適</v>
      </c>
      <c r="AO76" s="741"/>
      <c r="AP76" s="739" t="str">
        <f t="shared" ref="AP76" si="100">IF(AP10=0,"",IF(AP75&gt;=AP10,"適","否"))</f>
        <v>適</v>
      </c>
      <c r="AQ76" s="741"/>
      <c r="AR76" s="739" t="str">
        <f t="shared" ref="AR76" si="101">IF(AR10=0,"",IF(AR75&gt;=AR10,"適","否"))</f>
        <v>適</v>
      </c>
      <c r="AS76" s="741"/>
      <c r="AT76" s="739" t="str">
        <f t="shared" ref="AT76" si="102">IF(AT10=0,"",IF(AT75&gt;=AT10,"適","否"))</f>
        <v>適</v>
      </c>
      <c r="AU76" s="741"/>
      <c r="AV76" s="739" t="str">
        <f t="shared" ref="AV76" si="103">IF(AV10=0,"",IF(AV75&gt;=AV10,"適","否"))</f>
        <v>適</v>
      </c>
      <c r="AW76" s="741"/>
      <c r="AX76" s="739" t="str">
        <f t="shared" ref="AX76" si="104">IF(AX10=0,"",IF(AX75&gt;=AX10,"適","否"))</f>
        <v>適</v>
      </c>
      <c r="AY76" s="741"/>
      <c r="AZ76" s="739" t="str">
        <f t="shared" ref="AZ76" si="105">IF(AZ10=0,"",IF(AZ75&gt;=AZ10,"適","否"))</f>
        <v>適</v>
      </c>
      <c r="BA76" s="741"/>
      <c r="BB76" s="739" t="str">
        <f t="shared" ref="BB76" si="106">IF(BB10=0,"",IF(BB75&gt;=BB10,"適","否"))</f>
        <v>適</v>
      </c>
      <c r="BC76" s="741"/>
      <c r="BD76" s="739" t="str">
        <f t="shared" ref="BD76" si="107">IF(BD10=0,"",IF(BD75&gt;=BD10,"適","否"))</f>
        <v/>
      </c>
      <c r="BE76" s="741"/>
      <c r="BF76" s="739" t="str">
        <f t="shared" ref="BF76" si="108">IF(BF10=0,"",IF(BF75&gt;=BF10,"適","否"))</f>
        <v/>
      </c>
      <c r="BG76" s="741"/>
      <c r="BH76" s="739" t="str">
        <f t="shared" ref="BH76" si="109">IF(BH10=0,"",IF(BH75&gt;=BH10,"適","否"))</f>
        <v/>
      </c>
      <c r="BI76" s="741"/>
      <c r="BJ76" s="238"/>
    </row>
    <row r="77" spans="1:64" ht="15.95" customHeight="1">
      <c r="A77" s="691"/>
      <c r="B77" s="692"/>
      <c r="C77" s="692"/>
      <c r="D77" s="693"/>
      <c r="E77" s="457" t="s">
        <v>681</v>
      </c>
      <c r="F77" s="739" t="str">
        <f>IF(F11=0,"",IF(F75&gt;=F11,"適","否"))</f>
        <v/>
      </c>
      <c r="G77" s="741"/>
      <c r="H77" s="739" t="str">
        <f t="shared" ref="H77" si="110">IF(H11=0,"",IF(H75&gt;=H11,"適","否"))</f>
        <v>適</v>
      </c>
      <c r="I77" s="741"/>
      <c r="J77" s="739" t="str">
        <f t="shared" ref="J77" si="111">IF(J11=0,"",IF(J75&gt;=J11,"適","否"))</f>
        <v>適</v>
      </c>
      <c r="K77" s="741"/>
      <c r="L77" s="739" t="str">
        <f t="shared" ref="L77" si="112">IF(L11=0,"",IF(L75&gt;=L11,"適","否"))</f>
        <v>適</v>
      </c>
      <c r="M77" s="741"/>
      <c r="N77" s="739" t="str">
        <f t="shared" ref="N77" si="113">IF(N11=0,"",IF(N75&gt;=N11,"適","否"))</f>
        <v>適</v>
      </c>
      <c r="O77" s="741"/>
      <c r="P77" s="739" t="str">
        <f t="shared" ref="P77" si="114">IF(P11=0,"",IF(P75&gt;=P11,"適","否"))</f>
        <v>適</v>
      </c>
      <c r="Q77" s="741"/>
      <c r="R77" s="739" t="str">
        <f t="shared" ref="R77" si="115">IF(R11=0,"",IF(R75&gt;=R11,"適","否"))</f>
        <v>適</v>
      </c>
      <c r="S77" s="741"/>
      <c r="T77" s="739" t="str">
        <f t="shared" ref="T77" si="116">IF(T11=0,"",IF(T75&gt;=T11,"適","否"))</f>
        <v>適</v>
      </c>
      <c r="U77" s="741"/>
      <c r="V77" s="739" t="str">
        <f t="shared" ref="V77" si="117">IF(V11=0,"",IF(V75&gt;=V11,"適","否"))</f>
        <v>適</v>
      </c>
      <c r="W77" s="741"/>
      <c r="X77" s="739" t="str">
        <f t="shared" ref="X77" si="118">IF(X11=0,"",IF(X75&gt;=X11,"適","否"))</f>
        <v>適</v>
      </c>
      <c r="Y77" s="741"/>
      <c r="Z77" s="739" t="str">
        <f t="shared" ref="Z77" si="119">IF(Z11=0,"",IF(Z75&gt;=Z11,"適","否"))</f>
        <v>適</v>
      </c>
      <c r="AA77" s="741"/>
      <c r="AB77" s="739" t="str">
        <f t="shared" ref="AB77" si="120">IF(AB11=0,"",IF(AB75&gt;=AB11,"適","否"))</f>
        <v>適</v>
      </c>
      <c r="AC77" s="741"/>
      <c r="AD77" s="739" t="str">
        <f t="shared" ref="AD77" si="121">IF(AD11=0,"",IF(AD75&gt;=AD11,"適","否"))</f>
        <v>適</v>
      </c>
      <c r="AE77" s="741"/>
      <c r="AF77" s="739" t="str">
        <f t="shared" ref="AF77" si="122">IF(AF11=0,"",IF(AF75&gt;=AF11,"適","否"))</f>
        <v>適</v>
      </c>
      <c r="AG77" s="741"/>
      <c r="AH77" s="739" t="str">
        <f t="shared" ref="AH77" si="123">IF(AH11=0,"",IF(AH75&gt;=AH11,"適","否"))</f>
        <v>適</v>
      </c>
      <c r="AI77" s="741"/>
      <c r="AJ77" s="739" t="str">
        <f t="shared" ref="AJ77" si="124">IF(AJ11=0,"",IF(AJ75&gt;=AJ11,"適","否"))</f>
        <v>適</v>
      </c>
      <c r="AK77" s="741"/>
      <c r="AL77" s="739" t="str">
        <f t="shared" ref="AL77" si="125">IF(AL11=0,"",IF(AL75&gt;=AL11,"適","否"))</f>
        <v>適</v>
      </c>
      <c r="AM77" s="741"/>
      <c r="AN77" s="739" t="str">
        <f t="shared" ref="AN77" si="126">IF(AN11=0,"",IF(AN75&gt;=AN11,"適","否"))</f>
        <v>適</v>
      </c>
      <c r="AO77" s="741"/>
      <c r="AP77" s="739" t="str">
        <f t="shared" ref="AP77" si="127">IF(AP11=0,"",IF(AP75&gt;=AP11,"適","否"))</f>
        <v>適</v>
      </c>
      <c r="AQ77" s="741"/>
      <c r="AR77" s="739" t="str">
        <f t="shared" ref="AR77" si="128">IF(AR11=0,"",IF(AR75&gt;=AR11,"適","否"))</f>
        <v>適</v>
      </c>
      <c r="AS77" s="741"/>
      <c r="AT77" s="739" t="str">
        <f t="shared" ref="AT77" si="129">IF(AT11=0,"",IF(AT75&gt;=AT11,"適","否"))</f>
        <v>適</v>
      </c>
      <c r="AU77" s="741"/>
      <c r="AV77" s="739" t="str">
        <f t="shared" ref="AV77" si="130">IF(AV11=0,"",IF(AV75&gt;=AV11,"適","否"))</f>
        <v>適</v>
      </c>
      <c r="AW77" s="741"/>
      <c r="AX77" s="739" t="str">
        <f t="shared" ref="AX77" si="131">IF(AX11=0,"",IF(AX75&gt;=AX11,"適","否"))</f>
        <v>適</v>
      </c>
      <c r="AY77" s="741"/>
      <c r="AZ77" s="739" t="str">
        <f t="shared" ref="AZ77" si="132">IF(AZ11=0,"",IF(AZ75&gt;=AZ11,"適","否"))</f>
        <v>適</v>
      </c>
      <c r="BA77" s="741"/>
      <c r="BB77" s="739" t="str">
        <f t="shared" ref="BB77" si="133">IF(BB11=0,"",IF(BB75&gt;=BB11,"適","否"))</f>
        <v>適</v>
      </c>
      <c r="BC77" s="741"/>
      <c r="BD77" s="739" t="str">
        <f t="shared" ref="BD77" si="134">IF(BD11=0,"",IF(BD75&gt;=BD11,"適","否"))</f>
        <v/>
      </c>
      <c r="BE77" s="741"/>
      <c r="BF77" s="739" t="str">
        <f t="shared" ref="BF77" si="135">IF(BF11=0,"",IF(BF75&gt;=BF11,"適","否"))</f>
        <v/>
      </c>
      <c r="BG77" s="741"/>
      <c r="BH77" s="739" t="str">
        <f t="shared" ref="BH77" si="136">IF(BH11=0,"",IF(BH75&gt;=BH11,"適","否"))</f>
        <v/>
      </c>
      <c r="BI77" s="741"/>
      <c r="BJ77" s="523" t="s">
        <v>682</v>
      </c>
      <c r="BK77" s="538"/>
    </row>
    <row r="78" spans="1:64" s="241" customFormat="1" ht="12.75" customHeight="1">
      <c r="A78" s="240" t="s">
        <v>659</v>
      </c>
      <c r="B78" s="241" t="s">
        <v>660</v>
      </c>
    </row>
    <row r="79" spans="1:64" s="241" customFormat="1" ht="12.75" customHeight="1">
      <c r="A79" s="241">
        <v>2</v>
      </c>
      <c r="B79" s="241" t="s">
        <v>690</v>
      </c>
    </row>
    <row r="80" spans="1:64" s="241" customFormat="1" ht="12.75" customHeight="1">
      <c r="A80" s="531" t="s">
        <v>753</v>
      </c>
      <c r="B80" s="209" t="s">
        <v>754</v>
      </c>
      <c r="C80" s="209"/>
      <c r="D80" s="209"/>
    </row>
    <row r="81" spans="1:63" s="241" customFormat="1" ht="12.75" customHeight="1">
      <c r="A81" s="209"/>
      <c r="B81" s="209" t="s">
        <v>755</v>
      </c>
      <c r="C81" s="209"/>
      <c r="D81" s="209"/>
      <c r="E81" s="209"/>
      <c r="F81" s="209"/>
      <c r="G81" s="209"/>
      <c r="H81" s="209"/>
      <c r="I81" s="209"/>
      <c r="J81" s="209"/>
      <c r="K81" s="209"/>
      <c r="L81" s="209"/>
      <c r="M81" s="209"/>
      <c r="N81" s="209"/>
      <c r="O81" s="209"/>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c r="AT81" s="209"/>
      <c r="AU81" s="209"/>
      <c r="AV81" s="209"/>
      <c r="AW81" s="209"/>
      <c r="AX81" s="209"/>
      <c r="AY81" s="209"/>
      <c r="AZ81" s="209"/>
      <c r="BA81" s="209"/>
      <c r="BB81" s="209"/>
      <c r="BC81" s="209"/>
      <c r="BD81" s="209"/>
      <c r="BE81" s="209"/>
      <c r="BF81" s="209"/>
      <c r="BG81" s="209"/>
      <c r="BH81" s="209"/>
      <c r="BI81" s="209"/>
      <c r="BJ81" s="209"/>
      <c r="BK81" s="209"/>
    </row>
    <row r="82" spans="1:63" s="241" customFormat="1" ht="12.75" customHeight="1">
      <c r="A82" s="209"/>
      <c r="B82" s="209" t="s">
        <v>809</v>
      </c>
      <c r="C82" s="209"/>
      <c r="D82" s="209"/>
      <c r="E82" s="209"/>
      <c r="F82" s="209"/>
      <c r="G82" s="209"/>
      <c r="H82" s="209"/>
      <c r="I82" s="209"/>
      <c r="J82" s="209"/>
      <c r="K82" s="209"/>
      <c r="L82" s="209"/>
      <c r="M82" s="209"/>
      <c r="N82" s="209"/>
      <c r="O82" s="209"/>
      <c r="P82" s="209"/>
      <c r="Q82" s="209"/>
      <c r="R82" s="209"/>
      <c r="S82" s="209"/>
      <c r="T82" s="209"/>
      <c r="U82" s="209"/>
      <c r="V82" s="209"/>
      <c r="W82" s="209"/>
      <c r="X82" s="209"/>
      <c r="Y82" s="209"/>
      <c r="Z82" s="209"/>
      <c r="AA82" s="209"/>
      <c r="AB82" s="209"/>
      <c r="AC82" s="209"/>
      <c r="AD82" s="209"/>
      <c r="AE82" s="209"/>
      <c r="AF82" s="209"/>
      <c r="AG82" s="209"/>
      <c r="AH82" s="209"/>
      <c r="AI82" s="209"/>
      <c r="AJ82" s="209"/>
      <c r="AK82" s="209"/>
      <c r="AL82" s="209"/>
      <c r="AM82" s="209"/>
      <c r="AN82" s="209"/>
      <c r="AO82" s="209"/>
      <c r="AP82" s="209"/>
      <c r="AQ82" s="209"/>
      <c r="AR82" s="209"/>
      <c r="AS82" s="209"/>
      <c r="AT82" s="209"/>
      <c r="AU82" s="209"/>
      <c r="AV82" s="209"/>
      <c r="AW82" s="209"/>
      <c r="AX82" s="209"/>
      <c r="AY82" s="209"/>
      <c r="AZ82" s="209"/>
      <c r="BA82" s="209"/>
      <c r="BB82" s="209"/>
      <c r="BC82" s="209"/>
      <c r="BD82" s="209"/>
      <c r="BE82" s="209"/>
      <c r="BF82" s="209"/>
      <c r="BG82" s="209"/>
      <c r="BH82" s="209"/>
      <c r="BI82" s="209"/>
      <c r="BJ82" s="209"/>
      <c r="BK82" s="209"/>
    </row>
    <row r="83" spans="1:63" s="241" customFormat="1" ht="12.75" customHeight="1">
      <c r="A83" s="209"/>
      <c r="B83" s="209" t="s">
        <v>813</v>
      </c>
      <c r="C83" s="209"/>
      <c r="D83" s="209"/>
      <c r="E83" s="209"/>
      <c r="F83" s="209"/>
      <c r="G83" s="209"/>
      <c r="H83" s="209"/>
      <c r="I83" s="209"/>
      <c r="J83" s="209"/>
      <c r="K83" s="209"/>
      <c r="L83" s="209"/>
      <c r="M83" s="209"/>
      <c r="N83" s="209"/>
      <c r="O83" s="209"/>
      <c r="P83" s="209"/>
      <c r="Q83" s="209"/>
      <c r="R83" s="209"/>
      <c r="S83" s="209"/>
      <c r="T83" s="209"/>
      <c r="U83" s="209"/>
      <c r="V83" s="209"/>
      <c r="W83" s="209"/>
      <c r="X83" s="209"/>
      <c r="Y83" s="209"/>
      <c r="Z83" s="209"/>
      <c r="AA83" s="209"/>
      <c r="AB83" s="209"/>
      <c r="AC83" s="209"/>
      <c r="AD83" s="209"/>
      <c r="AE83" s="209"/>
      <c r="AF83" s="209"/>
      <c r="AG83" s="209"/>
      <c r="AH83" s="209"/>
      <c r="AI83" s="209"/>
      <c r="AJ83" s="209"/>
      <c r="AK83" s="209"/>
      <c r="AL83" s="209"/>
      <c r="AM83" s="209"/>
      <c r="AN83" s="209"/>
      <c r="AO83" s="209"/>
      <c r="AP83" s="209"/>
      <c r="AQ83" s="209"/>
      <c r="AR83" s="209"/>
      <c r="AS83" s="209"/>
      <c r="AT83" s="209"/>
      <c r="AU83" s="209"/>
      <c r="AV83" s="209"/>
      <c r="AW83" s="209"/>
      <c r="AX83" s="209"/>
      <c r="AY83" s="209"/>
      <c r="AZ83" s="209"/>
      <c r="BA83" s="209"/>
      <c r="BB83" s="209"/>
      <c r="BC83" s="209"/>
      <c r="BD83" s="209"/>
      <c r="BE83" s="209"/>
      <c r="BF83" s="209"/>
      <c r="BG83" s="209"/>
      <c r="BH83" s="209"/>
      <c r="BI83" s="209"/>
      <c r="BJ83" s="209"/>
      <c r="BK83" s="209"/>
    </row>
    <row r="84" spans="1:63" s="241" customFormat="1" ht="15" customHeight="1">
      <c r="A84" s="209"/>
      <c r="B84" s="209" t="s">
        <v>756</v>
      </c>
      <c r="C84" s="209"/>
      <c r="D84" s="209"/>
      <c r="E84" s="209"/>
      <c r="F84" s="209"/>
      <c r="G84" s="209"/>
      <c r="H84" s="209"/>
      <c r="I84" s="209"/>
      <c r="J84" s="209"/>
      <c r="K84" s="209"/>
      <c r="L84" s="209"/>
      <c r="M84" s="209"/>
      <c r="N84" s="209"/>
      <c r="O84" s="209"/>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c r="AT84" s="209"/>
      <c r="AU84" s="209"/>
      <c r="AV84" s="209"/>
      <c r="AW84" s="209"/>
      <c r="AX84" s="209"/>
      <c r="AY84" s="209"/>
      <c r="AZ84" s="209"/>
      <c r="BA84" s="209"/>
      <c r="BB84" s="209"/>
      <c r="BC84" s="209"/>
      <c r="BD84" s="209"/>
      <c r="BE84" s="209"/>
      <c r="BF84" s="209"/>
      <c r="BG84" s="209"/>
      <c r="BH84" s="209"/>
      <c r="BI84" s="209"/>
      <c r="BJ84" s="209"/>
      <c r="BK84" s="209"/>
    </row>
    <row r="85" spans="1:63" s="241" customFormat="1" ht="12.75" customHeight="1">
      <c r="A85" s="209"/>
      <c r="B85" s="209" t="s">
        <v>815</v>
      </c>
      <c r="C85" s="209"/>
      <c r="D85" s="209"/>
      <c r="E85" s="209"/>
      <c r="F85" s="209"/>
      <c r="G85" s="209"/>
      <c r="H85" s="209"/>
      <c r="I85" s="209"/>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c r="AT85" s="209"/>
      <c r="AU85" s="209"/>
      <c r="AV85" s="209"/>
      <c r="AW85" s="209"/>
      <c r="AX85" s="209"/>
      <c r="AY85" s="209"/>
      <c r="AZ85" s="209"/>
      <c r="BA85" s="209"/>
      <c r="BB85" s="209"/>
      <c r="BC85" s="209"/>
      <c r="BD85" s="209"/>
      <c r="BE85" s="209"/>
      <c r="BF85" s="209"/>
      <c r="BG85" s="209"/>
      <c r="BH85" s="209"/>
      <c r="BI85" s="209"/>
      <c r="BJ85" s="209"/>
      <c r="BK85" s="209"/>
    </row>
    <row r="86" spans="1:63" s="241" customFormat="1">
      <c r="A86" s="209"/>
      <c r="B86" s="209" t="s">
        <v>810</v>
      </c>
      <c r="C86" s="209"/>
      <c r="D86" s="209"/>
      <c r="E86" s="209"/>
      <c r="F86" s="209"/>
      <c r="G86" s="209"/>
      <c r="H86" s="209"/>
      <c r="I86" s="209"/>
      <c r="J86" s="209"/>
      <c r="K86" s="209"/>
      <c r="L86" s="209"/>
      <c r="M86" s="209"/>
      <c r="N86" s="209"/>
      <c r="O86" s="209"/>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c r="AT86" s="209"/>
      <c r="AU86" s="209"/>
      <c r="AV86" s="209"/>
      <c r="AW86" s="209"/>
      <c r="AX86" s="209"/>
      <c r="AY86" s="209"/>
      <c r="AZ86" s="209"/>
      <c r="BA86" s="209"/>
      <c r="BB86" s="209"/>
      <c r="BC86" s="209"/>
      <c r="BD86" s="209"/>
      <c r="BE86" s="209"/>
      <c r="BF86" s="209"/>
      <c r="BG86" s="209"/>
      <c r="BH86" s="209"/>
      <c r="BI86" s="209"/>
      <c r="BJ86" s="209"/>
      <c r="BK86" s="209"/>
    </row>
    <row r="87" spans="1:63" s="241" customFormat="1">
      <c r="A87" s="1415"/>
      <c r="B87" s="1415"/>
      <c r="C87" s="1415"/>
      <c r="D87" s="1415"/>
      <c r="E87" s="1415"/>
      <c r="F87" s="1415"/>
      <c r="G87" s="1415"/>
      <c r="H87" s="1415"/>
      <c r="I87" s="1415"/>
      <c r="J87" s="1415"/>
      <c r="K87" s="1415"/>
      <c r="L87" s="1415"/>
      <c r="M87" s="1415"/>
      <c r="N87" s="1415"/>
      <c r="O87" s="1415"/>
      <c r="P87" s="1415"/>
      <c r="Q87" s="1415"/>
      <c r="R87" s="1415"/>
      <c r="S87" s="1415"/>
      <c r="T87" s="1415"/>
      <c r="U87" s="1415"/>
      <c r="V87" s="1415"/>
      <c r="W87" s="1415"/>
      <c r="X87" s="1415"/>
      <c r="Y87" s="1415"/>
      <c r="Z87" s="1415"/>
      <c r="AA87" s="1415"/>
      <c r="AB87" s="1415"/>
      <c r="AC87" s="1415"/>
      <c r="AD87" s="1415"/>
      <c r="AE87" s="1415"/>
      <c r="AF87" s="1415"/>
      <c r="AG87" s="1415"/>
      <c r="AH87" s="1415"/>
      <c r="AI87" s="1415"/>
      <c r="AJ87" s="1415"/>
      <c r="AK87" s="1415"/>
      <c r="AL87" s="1415"/>
      <c r="AM87" s="1415"/>
      <c r="AN87" s="1415"/>
      <c r="AO87" s="1415"/>
      <c r="AP87" s="1415"/>
      <c r="AQ87" s="1415"/>
      <c r="AR87" s="1415"/>
      <c r="AS87" s="1415"/>
      <c r="AT87" s="1415"/>
      <c r="AU87" s="1415"/>
      <c r="AV87" s="1415"/>
      <c r="AW87" s="1415"/>
      <c r="AX87" s="1415"/>
      <c r="AY87" s="1415"/>
      <c r="AZ87" s="1415"/>
      <c r="BA87" s="1415"/>
      <c r="BB87" s="1415"/>
      <c r="BC87" s="1415"/>
      <c r="BD87" s="1415"/>
      <c r="BE87" s="1415"/>
      <c r="BF87" s="1415"/>
      <c r="BG87" s="1415"/>
      <c r="BH87" s="1415"/>
      <c r="BI87" s="1415"/>
      <c r="BJ87" s="1415"/>
      <c r="BK87" s="533"/>
    </row>
  </sheetData>
  <mergeCells count="1044">
    <mergeCell ref="AB13:AC13"/>
    <mergeCell ref="AF13:AG13"/>
    <mergeCell ref="AH13:AI13"/>
    <mergeCell ref="AJ13:AK13"/>
    <mergeCell ref="AL13:AM13"/>
    <mergeCell ref="AN13:AO13"/>
    <mergeCell ref="AP13:AQ13"/>
    <mergeCell ref="AR13:AS13"/>
    <mergeCell ref="AT13:AU13"/>
    <mergeCell ref="AV13:AW13"/>
    <mergeCell ref="AX13:AY13"/>
    <mergeCell ref="AZ13:BA13"/>
    <mergeCell ref="BB13:BC13"/>
    <mergeCell ref="BD13:BE13"/>
    <mergeCell ref="BF13:BG13"/>
    <mergeCell ref="BH13:BI13"/>
    <mergeCell ref="A1:D1"/>
    <mergeCell ref="A3:E3"/>
    <mergeCell ref="F3:I3"/>
    <mergeCell ref="J3:M3"/>
    <mergeCell ref="N3:Q3"/>
    <mergeCell ref="R3:U3"/>
    <mergeCell ref="F13:G13"/>
    <mergeCell ref="H13:I13"/>
    <mergeCell ref="J13:K13"/>
    <mergeCell ref="L13:M13"/>
    <mergeCell ref="N13:O13"/>
    <mergeCell ref="P13:Q13"/>
    <mergeCell ref="R13:S13"/>
    <mergeCell ref="T13:U13"/>
    <mergeCell ref="V13:W13"/>
    <mergeCell ref="X13:Y13"/>
    <mergeCell ref="Z13:AA13"/>
    <mergeCell ref="T4:U4"/>
    <mergeCell ref="V4:W4"/>
    <mergeCell ref="AT3:AW3"/>
    <mergeCell ref="AX3:BA3"/>
    <mergeCell ref="BB3:BE3"/>
    <mergeCell ref="BF3:BI3"/>
    <mergeCell ref="BJ3:BJ10"/>
    <mergeCell ref="A4:A9"/>
    <mergeCell ref="B4:B8"/>
    <mergeCell ref="F4:G4"/>
    <mergeCell ref="H4:I4"/>
    <mergeCell ref="J4:K4"/>
    <mergeCell ref="V3:Y3"/>
    <mergeCell ref="Z3:AC3"/>
    <mergeCell ref="AD3:AG3"/>
    <mergeCell ref="AH3:AK3"/>
    <mergeCell ref="AL3:AO3"/>
    <mergeCell ref="AP3:AS3"/>
    <mergeCell ref="BH4:BI4"/>
    <mergeCell ref="F5:G5"/>
    <mergeCell ref="H5:I5"/>
    <mergeCell ref="J5:K5"/>
    <mergeCell ref="L5:M5"/>
    <mergeCell ref="N5:O5"/>
    <mergeCell ref="P5:Q5"/>
    <mergeCell ref="R5:S5"/>
    <mergeCell ref="T5:U5"/>
    <mergeCell ref="V5:W5"/>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L4:M4"/>
    <mergeCell ref="N4:O4"/>
    <mergeCell ref="P4:Q4"/>
    <mergeCell ref="R4:S4"/>
    <mergeCell ref="BH5:BI5"/>
    <mergeCell ref="F6:G6"/>
    <mergeCell ref="H6:I6"/>
    <mergeCell ref="J6:K6"/>
    <mergeCell ref="L6:M6"/>
    <mergeCell ref="N6:O6"/>
    <mergeCell ref="P6:Q6"/>
    <mergeCell ref="R6:S6"/>
    <mergeCell ref="T6:U6"/>
    <mergeCell ref="V6:W6"/>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BH6:BI6"/>
    <mergeCell ref="F7:G7"/>
    <mergeCell ref="H7:I7"/>
    <mergeCell ref="J7:K7"/>
    <mergeCell ref="L7:M7"/>
    <mergeCell ref="N7:O7"/>
    <mergeCell ref="P7:Q7"/>
    <mergeCell ref="R7:S7"/>
    <mergeCell ref="T7:U7"/>
    <mergeCell ref="V7:W7"/>
    <mergeCell ref="AV6:AW6"/>
    <mergeCell ref="AX6:AY6"/>
    <mergeCell ref="AZ6:BA6"/>
    <mergeCell ref="BB6:BC6"/>
    <mergeCell ref="BD6:BE6"/>
    <mergeCell ref="BF6:BG6"/>
    <mergeCell ref="AJ6:AK6"/>
    <mergeCell ref="AL6:AM6"/>
    <mergeCell ref="AN6:AO6"/>
    <mergeCell ref="AP6:AQ6"/>
    <mergeCell ref="AR6:AS6"/>
    <mergeCell ref="AT6:AU6"/>
    <mergeCell ref="X6:Y6"/>
    <mergeCell ref="Z6:AA6"/>
    <mergeCell ref="AB6:AC6"/>
    <mergeCell ref="AD6:AE6"/>
    <mergeCell ref="AF6:AG6"/>
    <mergeCell ref="AH6:AI6"/>
    <mergeCell ref="BH7:BI7"/>
    <mergeCell ref="F8:G8"/>
    <mergeCell ref="H8:I8"/>
    <mergeCell ref="J8:K8"/>
    <mergeCell ref="L8:M8"/>
    <mergeCell ref="N8:O8"/>
    <mergeCell ref="P8:Q8"/>
    <mergeCell ref="R8:S8"/>
    <mergeCell ref="T8:U8"/>
    <mergeCell ref="V8:W8"/>
    <mergeCell ref="AV7:AW7"/>
    <mergeCell ref="AX7:AY7"/>
    <mergeCell ref="AZ7:BA7"/>
    <mergeCell ref="BB7:BC7"/>
    <mergeCell ref="BD7:BE7"/>
    <mergeCell ref="BF7:BG7"/>
    <mergeCell ref="AJ7:AK7"/>
    <mergeCell ref="AL7:AM7"/>
    <mergeCell ref="AN7:AO7"/>
    <mergeCell ref="AP7:AQ7"/>
    <mergeCell ref="AR7:AS7"/>
    <mergeCell ref="AT7:AU7"/>
    <mergeCell ref="X7:Y7"/>
    <mergeCell ref="Z7:AA7"/>
    <mergeCell ref="AB7:AC7"/>
    <mergeCell ref="AD7:AE7"/>
    <mergeCell ref="AF7:AG7"/>
    <mergeCell ref="AH7:AI7"/>
    <mergeCell ref="BH8:BI8"/>
    <mergeCell ref="B9:E9"/>
    <mergeCell ref="F9:G9"/>
    <mergeCell ref="H9:I9"/>
    <mergeCell ref="J9:K9"/>
    <mergeCell ref="L9:M9"/>
    <mergeCell ref="N9:O9"/>
    <mergeCell ref="P9:Q9"/>
    <mergeCell ref="R9:S9"/>
    <mergeCell ref="T9:U9"/>
    <mergeCell ref="AV8:AW8"/>
    <mergeCell ref="AX8:AY8"/>
    <mergeCell ref="AZ8:BA8"/>
    <mergeCell ref="BB8:BC8"/>
    <mergeCell ref="BD8:BE8"/>
    <mergeCell ref="BF8:BG8"/>
    <mergeCell ref="AJ8:AK8"/>
    <mergeCell ref="AL8:AM8"/>
    <mergeCell ref="AN8:AO8"/>
    <mergeCell ref="AP8:AQ8"/>
    <mergeCell ref="AR8:AS8"/>
    <mergeCell ref="AT8:AU8"/>
    <mergeCell ref="X8:Y8"/>
    <mergeCell ref="Z8:AA8"/>
    <mergeCell ref="AB8:AC8"/>
    <mergeCell ref="AD8:AE8"/>
    <mergeCell ref="AF8:AG8"/>
    <mergeCell ref="AH8:AI8"/>
    <mergeCell ref="AB10:AC10"/>
    <mergeCell ref="AD10:AE10"/>
    <mergeCell ref="BF9:BG9"/>
    <mergeCell ref="BH9:BI9"/>
    <mergeCell ref="A10:D11"/>
    <mergeCell ref="F10:G10"/>
    <mergeCell ref="H10:I10"/>
    <mergeCell ref="J10:K10"/>
    <mergeCell ref="L10:M10"/>
    <mergeCell ref="N10:O10"/>
    <mergeCell ref="P10:Q10"/>
    <mergeCell ref="R10:S10"/>
    <mergeCell ref="AT9:AU9"/>
    <mergeCell ref="AV9:AW9"/>
    <mergeCell ref="AX9:AY9"/>
    <mergeCell ref="AZ9:BA9"/>
    <mergeCell ref="BB9:BC9"/>
    <mergeCell ref="BD9:BE9"/>
    <mergeCell ref="AH9:AI9"/>
    <mergeCell ref="AJ9:AK9"/>
    <mergeCell ref="AL9:AM9"/>
    <mergeCell ref="AN9:AO9"/>
    <mergeCell ref="AP9:AQ9"/>
    <mergeCell ref="AR9:AS9"/>
    <mergeCell ref="V9:W9"/>
    <mergeCell ref="X9:Y9"/>
    <mergeCell ref="Z9:AA9"/>
    <mergeCell ref="AB9:AC9"/>
    <mergeCell ref="AD9:AE9"/>
    <mergeCell ref="AF9:AG9"/>
    <mergeCell ref="T11:U11"/>
    <mergeCell ref="V11:W11"/>
    <mergeCell ref="X11:Y11"/>
    <mergeCell ref="Z11:AA11"/>
    <mergeCell ref="AB11:AC11"/>
    <mergeCell ref="AD11:AE11"/>
    <mergeCell ref="BD10:BE10"/>
    <mergeCell ref="BF10:BG10"/>
    <mergeCell ref="BH10:BI10"/>
    <mergeCell ref="F11:G11"/>
    <mergeCell ref="H11:I11"/>
    <mergeCell ref="J11:K11"/>
    <mergeCell ref="L11:M11"/>
    <mergeCell ref="N11:O11"/>
    <mergeCell ref="P11:Q11"/>
    <mergeCell ref="R11:S11"/>
    <mergeCell ref="AR10:AS10"/>
    <mergeCell ref="AT10:AU10"/>
    <mergeCell ref="AV10:AW10"/>
    <mergeCell ref="AX10:AY10"/>
    <mergeCell ref="AZ10:BA10"/>
    <mergeCell ref="BB10:BC10"/>
    <mergeCell ref="AF10:AG10"/>
    <mergeCell ref="AH10:AI10"/>
    <mergeCell ref="AJ10:AK10"/>
    <mergeCell ref="AL10:AM10"/>
    <mergeCell ref="AN10:AO10"/>
    <mergeCell ref="AP10:AQ10"/>
    <mergeCell ref="T10:U10"/>
    <mergeCell ref="V10:W10"/>
    <mergeCell ref="X10:Y10"/>
    <mergeCell ref="Z10:AA10"/>
    <mergeCell ref="BJ12:BJ14"/>
    <mergeCell ref="B15:B17"/>
    <mergeCell ref="C15:C17"/>
    <mergeCell ref="D15:D17"/>
    <mergeCell ref="E15:E17"/>
    <mergeCell ref="BJ15:BJ17"/>
    <mergeCell ref="X16:Y16"/>
    <mergeCell ref="Z16:AA16"/>
    <mergeCell ref="AB16:AC16"/>
    <mergeCell ref="AD16:AE16"/>
    <mergeCell ref="BD11:BE11"/>
    <mergeCell ref="BF11:BG11"/>
    <mergeCell ref="BH11:BI11"/>
    <mergeCell ref="A12:A75"/>
    <mergeCell ref="B12:C14"/>
    <mergeCell ref="D12:D14"/>
    <mergeCell ref="E12:E14"/>
    <mergeCell ref="AF16:AG16"/>
    <mergeCell ref="AH16:AI16"/>
    <mergeCell ref="AJ16:AK16"/>
    <mergeCell ref="AR11:AS11"/>
    <mergeCell ref="AT11:AU11"/>
    <mergeCell ref="AV11:AW11"/>
    <mergeCell ref="AX11:AY11"/>
    <mergeCell ref="AZ11:BA11"/>
    <mergeCell ref="BB11:BC11"/>
    <mergeCell ref="AF11:AG11"/>
    <mergeCell ref="AH11:AI11"/>
    <mergeCell ref="AJ11:AK11"/>
    <mergeCell ref="AL11:AM11"/>
    <mergeCell ref="AN11:AO11"/>
    <mergeCell ref="AP11:AQ11"/>
    <mergeCell ref="AX16:AY16"/>
    <mergeCell ref="AZ16:BA16"/>
    <mergeCell ref="BB16:BC16"/>
    <mergeCell ref="BD16:BE16"/>
    <mergeCell ref="BF16:BG16"/>
    <mergeCell ref="BH16:BI16"/>
    <mergeCell ref="AL16:AM16"/>
    <mergeCell ref="AN16:AO16"/>
    <mergeCell ref="AP16:AQ16"/>
    <mergeCell ref="AR16:AS16"/>
    <mergeCell ref="AT16:AU16"/>
    <mergeCell ref="AV16:AW16"/>
    <mergeCell ref="BL15:BL17"/>
    <mergeCell ref="F16:G16"/>
    <mergeCell ref="H16:I16"/>
    <mergeCell ref="J16:K16"/>
    <mergeCell ref="L16:M16"/>
    <mergeCell ref="N16:O16"/>
    <mergeCell ref="P16:Q16"/>
    <mergeCell ref="R16:S16"/>
    <mergeCell ref="T16:U16"/>
    <mergeCell ref="V16:W16"/>
    <mergeCell ref="AH19:AI19"/>
    <mergeCell ref="AJ19:AK19"/>
    <mergeCell ref="N19:O19"/>
    <mergeCell ref="P19:Q19"/>
    <mergeCell ref="R19:S19"/>
    <mergeCell ref="T19:U19"/>
    <mergeCell ref="V19:W19"/>
    <mergeCell ref="X19:Y19"/>
    <mergeCell ref="B18:B20"/>
    <mergeCell ref="C18:C20"/>
    <mergeCell ref="D18:D20"/>
    <mergeCell ref="E18:E20"/>
    <mergeCell ref="BJ18:BJ20"/>
    <mergeCell ref="BL18:BL20"/>
    <mergeCell ref="F19:G19"/>
    <mergeCell ref="H19:I19"/>
    <mergeCell ref="J19:K19"/>
    <mergeCell ref="L19:M19"/>
    <mergeCell ref="N22:O22"/>
    <mergeCell ref="P22:Q22"/>
    <mergeCell ref="R22:S22"/>
    <mergeCell ref="T22:U22"/>
    <mergeCell ref="V22:W22"/>
    <mergeCell ref="X22:Y22"/>
    <mergeCell ref="B21:B23"/>
    <mergeCell ref="C21:C23"/>
    <mergeCell ref="D21:D23"/>
    <mergeCell ref="E21:E23"/>
    <mergeCell ref="BJ21:BJ23"/>
    <mergeCell ref="BL21:BL23"/>
    <mergeCell ref="F22:G22"/>
    <mergeCell ref="H22:I22"/>
    <mergeCell ref="J22:K22"/>
    <mergeCell ref="L22:M22"/>
    <mergeCell ref="AX19:AY19"/>
    <mergeCell ref="AZ19:BA19"/>
    <mergeCell ref="BB19:BC19"/>
    <mergeCell ref="BD19:BE19"/>
    <mergeCell ref="BF19:BG19"/>
    <mergeCell ref="BH19:BI19"/>
    <mergeCell ref="AL19:AM19"/>
    <mergeCell ref="AN19:AO19"/>
    <mergeCell ref="AP19:AQ19"/>
    <mergeCell ref="AR19:AS19"/>
    <mergeCell ref="AT19:AU19"/>
    <mergeCell ref="AV19:AW19"/>
    <mergeCell ref="Z19:AA19"/>
    <mergeCell ref="AB19:AC19"/>
    <mergeCell ref="AD19:AE19"/>
    <mergeCell ref="AF19:AG19"/>
    <mergeCell ref="AX22:AY22"/>
    <mergeCell ref="AZ22:BA22"/>
    <mergeCell ref="BB22:BC22"/>
    <mergeCell ref="BD22:BE22"/>
    <mergeCell ref="BF22:BG22"/>
    <mergeCell ref="BH22:BI22"/>
    <mergeCell ref="AL22:AM22"/>
    <mergeCell ref="AN22:AO22"/>
    <mergeCell ref="AP22:AQ22"/>
    <mergeCell ref="AR22:AS22"/>
    <mergeCell ref="AT22:AU22"/>
    <mergeCell ref="AV22:AW22"/>
    <mergeCell ref="Z22:AA22"/>
    <mergeCell ref="AB22:AC22"/>
    <mergeCell ref="AD22:AE22"/>
    <mergeCell ref="AF22:AG22"/>
    <mergeCell ref="AH22:AI22"/>
    <mergeCell ref="AJ22:AK22"/>
    <mergeCell ref="AH25:AI25"/>
    <mergeCell ref="AJ25:AK25"/>
    <mergeCell ref="N25:O25"/>
    <mergeCell ref="P25:Q25"/>
    <mergeCell ref="R25:S25"/>
    <mergeCell ref="T25:U25"/>
    <mergeCell ref="V25:W25"/>
    <mergeCell ref="X25:Y25"/>
    <mergeCell ref="B24:B26"/>
    <mergeCell ref="C24:C26"/>
    <mergeCell ref="D24:D26"/>
    <mergeCell ref="E24:E26"/>
    <mergeCell ref="BJ24:BJ26"/>
    <mergeCell ref="BL24:BL26"/>
    <mergeCell ref="F25:G25"/>
    <mergeCell ref="H25:I25"/>
    <mergeCell ref="J25:K25"/>
    <mergeCell ref="L25:M25"/>
    <mergeCell ref="N28:O28"/>
    <mergeCell ref="P28:Q28"/>
    <mergeCell ref="R28:S28"/>
    <mergeCell ref="T28:U28"/>
    <mergeCell ref="V28:W28"/>
    <mergeCell ref="X28:Y28"/>
    <mergeCell ref="B27:B29"/>
    <mergeCell ref="C27:C29"/>
    <mergeCell ref="D27:D29"/>
    <mergeCell ref="E27:E29"/>
    <mergeCell ref="BJ27:BJ29"/>
    <mergeCell ref="BL27:BL29"/>
    <mergeCell ref="F28:G28"/>
    <mergeCell ref="H28:I28"/>
    <mergeCell ref="J28:K28"/>
    <mergeCell ref="L28:M28"/>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X28:AY28"/>
    <mergeCell ref="AZ28:BA28"/>
    <mergeCell ref="BB28:BC28"/>
    <mergeCell ref="BD28:BE28"/>
    <mergeCell ref="BF28:BG28"/>
    <mergeCell ref="BH28:BI28"/>
    <mergeCell ref="AL28:AM28"/>
    <mergeCell ref="AN28:AO28"/>
    <mergeCell ref="AP28:AQ28"/>
    <mergeCell ref="AR28:AS28"/>
    <mergeCell ref="AT28:AU28"/>
    <mergeCell ref="AV28:AW28"/>
    <mergeCell ref="Z28:AA28"/>
    <mergeCell ref="AB28:AC28"/>
    <mergeCell ref="AD28:AE28"/>
    <mergeCell ref="AF28:AG28"/>
    <mergeCell ref="AH28:AI28"/>
    <mergeCell ref="AJ28:AK28"/>
    <mergeCell ref="AH31:AI31"/>
    <mergeCell ref="AJ31:AK31"/>
    <mergeCell ref="N31:O31"/>
    <mergeCell ref="P31:Q31"/>
    <mergeCell ref="R31:S31"/>
    <mergeCell ref="T31:U31"/>
    <mergeCell ref="V31:W31"/>
    <mergeCell ref="X31:Y31"/>
    <mergeCell ref="B30:B32"/>
    <mergeCell ref="C30:C32"/>
    <mergeCell ref="D30:D32"/>
    <mergeCell ref="E30:E32"/>
    <mergeCell ref="BJ30:BJ32"/>
    <mergeCell ref="BL30:BL32"/>
    <mergeCell ref="F31:G31"/>
    <mergeCell ref="H31:I31"/>
    <mergeCell ref="J31:K31"/>
    <mergeCell ref="L31:M31"/>
    <mergeCell ref="N34:O34"/>
    <mergeCell ref="P34:Q34"/>
    <mergeCell ref="R34:S34"/>
    <mergeCell ref="T34:U34"/>
    <mergeCell ref="V34:W34"/>
    <mergeCell ref="X34:Y34"/>
    <mergeCell ref="B33:B35"/>
    <mergeCell ref="C33:C35"/>
    <mergeCell ref="D33:D35"/>
    <mergeCell ref="E33:E35"/>
    <mergeCell ref="BJ33:BJ35"/>
    <mergeCell ref="BL33:BL35"/>
    <mergeCell ref="F34:G34"/>
    <mergeCell ref="H34:I34"/>
    <mergeCell ref="J34:K34"/>
    <mergeCell ref="L34:M34"/>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X34:AY34"/>
    <mergeCell ref="AZ34:BA34"/>
    <mergeCell ref="BB34:BC34"/>
    <mergeCell ref="BD34:BE34"/>
    <mergeCell ref="BF34:BG34"/>
    <mergeCell ref="BH34:BI34"/>
    <mergeCell ref="AL34:AM34"/>
    <mergeCell ref="AN34:AO34"/>
    <mergeCell ref="AP34:AQ34"/>
    <mergeCell ref="AR34:AS34"/>
    <mergeCell ref="AT34:AU34"/>
    <mergeCell ref="AV34:AW34"/>
    <mergeCell ref="Z34:AA34"/>
    <mergeCell ref="AB34:AC34"/>
    <mergeCell ref="AD34:AE34"/>
    <mergeCell ref="AF34:AG34"/>
    <mergeCell ref="AH34:AI34"/>
    <mergeCell ref="AJ34:AK34"/>
    <mergeCell ref="AH37:AI37"/>
    <mergeCell ref="AJ37:AK37"/>
    <mergeCell ref="N37:O37"/>
    <mergeCell ref="P37:Q37"/>
    <mergeCell ref="R37:S37"/>
    <mergeCell ref="T37:U37"/>
    <mergeCell ref="V37:W37"/>
    <mergeCell ref="X37:Y37"/>
    <mergeCell ref="B36:B38"/>
    <mergeCell ref="C36:C38"/>
    <mergeCell ref="D36:D38"/>
    <mergeCell ref="E36:E38"/>
    <mergeCell ref="BJ36:BJ38"/>
    <mergeCell ref="BL36:BL38"/>
    <mergeCell ref="F37:G37"/>
    <mergeCell ref="H37:I37"/>
    <mergeCell ref="J37:K37"/>
    <mergeCell ref="L37:M37"/>
    <mergeCell ref="N40:O40"/>
    <mergeCell ref="P40:Q40"/>
    <mergeCell ref="R40:S40"/>
    <mergeCell ref="T40:U40"/>
    <mergeCell ref="V40:W40"/>
    <mergeCell ref="X40:Y40"/>
    <mergeCell ref="B39:B41"/>
    <mergeCell ref="C39:C41"/>
    <mergeCell ref="D39:D41"/>
    <mergeCell ref="E39:E41"/>
    <mergeCell ref="BJ39:BJ41"/>
    <mergeCell ref="BL39:BL41"/>
    <mergeCell ref="F40:G40"/>
    <mergeCell ref="H40:I40"/>
    <mergeCell ref="J40:K40"/>
    <mergeCell ref="L40:M40"/>
    <mergeCell ref="AX37:AY37"/>
    <mergeCell ref="AZ37:BA37"/>
    <mergeCell ref="BB37:BC37"/>
    <mergeCell ref="BD37:BE37"/>
    <mergeCell ref="BF37:BG37"/>
    <mergeCell ref="BH37:BI37"/>
    <mergeCell ref="AL37:AM37"/>
    <mergeCell ref="AN37:AO37"/>
    <mergeCell ref="AP37:AQ37"/>
    <mergeCell ref="AR37:AS37"/>
    <mergeCell ref="AT37:AU37"/>
    <mergeCell ref="AV37:AW37"/>
    <mergeCell ref="Z37:AA37"/>
    <mergeCell ref="AB37:AC37"/>
    <mergeCell ref="AD37:AE37"/>
    <mergeCell ref="AF37:AG37"/>
    <mergeCell ref="AX40:AY40"/>
    <mergeCell ref="AZ40:BA40"/>
    <mergeCell ref="BB40:BC40"/>
    <mergeCell ref="BD40:BE40"/>
    <mergeCell ref="BF40:BG40"/>
    <mergeCell ref="BH40:BI40"/>
    <mergeCell ref="AL40:AM40"/>
    <mergeCell ref="AN40:AO40"/>
    <mergeCell ref="AP40:AQ40"/>
    <mergeCell ref="AR40:AS40"/>
    <mergeCell ref="AT40:AU40"/>
    <mergeCell ref="AV40:AW40"/>
    <mergeCell ref="Z40:AA40"/>
    <mergeCell ref="AB40:AC40"/>
    <mergeCell ref="AD40:AE40"/>
    <mergeCell ref="AF40:AG40"/>
    <mergeCell ref="AH40:AI40"/>
    <mergeCell ref="AJ40:AK40"/>
    <mergeCell ref="AH43:AI43"/>
    <mergeCell ref="AJ43:AK43"/>
    <mergeCell ref="N43:O43"/>
    <mergeCell ref="P43:Q43"/>
    <mergeCell ref="R43:S43"/>
    <mergeCell ref="T43:U43"/>
    <mergeCell ref="V43:W43"/>
    <mergeCell ref="X43:Y43"/>
    <mergeCell ref="B42:B44"/>
    <mergeCell ref="C42:C44"/>
    <mergeCell ref="D42:D44"/>
    <mergeCell ref="E42:E44"/>
    <mergeCell ref="BJ42:BJ44"/>
    <mergeCell ref="BL42:BL44"/>
    <mergeCell ref="F43:G43"/>
    <mergeCell ref="H43:I43"/>
    <mergeCell ref="J43:K43"/>
    <mergeCell ref="L43:M43"/>
    <mergeCell ref="N46:O46"/>
    <mergeCell ref="P46:Q46"/>
    <mergeCell ref="R46:S46"/>
    <mergeCell ref="T46:U46"/>
    <mergeCell ref="V46:W46"/>
    <mergeCell ref="X46:Y46"/>
    <mergeCell ref="B45:B47"/>
    <mergeCell ref="C45:C47"/>
    <mergeCell ref="D45:D47"/>
    <mergeCell ref="E45:E47"/>
    <mergeCell ref="BJ45:BJ47"/>
    <mergeCell ref="BL45:BL47"/>
    <mergeCell ref="F46:G46"/>
    <mergeCell ref="H46:I46"/>
    <mergeCell ref="J46:K46"/>
    <mergeCell ref="L46:M46"/>
    <mergeCell ref="AX43:AY43"/>
    <mergeCell ref="AZ43:BA43"/>
    <mergeCell ref="BB43:BC43"/>
    <mergeCell ref="BD43:BE43"/>
    <mergeCell ref="BF43:BG43"/>
    <mergeCell ref="BH43:BI43"/>
    <mergeCell ref="AL43:AM43"/>
    <mergeCell ref="AN43:AO43"/>
    <mergeCell ref="AP43:AQ43"/>
    <mergeCell ref="AR43:AS43"/>
    <mergeCell ref="AT43:AU43"/>
    <mergeCell ref="AV43:AW43"/>
    <mergeCell ref="Z43:AA43"/>
    <mergeCell ref="AB43:AC43"/>
    <mergeCell ref="AD43:AE43"/>
    <mergeCell ref="AF43:AG43"/>
    <mergeCell ref="AX46:AY46"/>
    <mergeCell ref="AZ46:BA46"/>
    <mergeCell ref="BB46:BC46"/>
    <mergeCell ref="BD46:BE46"/>
    <mergeCell ref="BF46:BG46"/>
    <mergeCell ref="BH46:BI46"/>
    <mergeCell ref="AL46:AM46"/>
    <mergeCell ref="AN46:AO46"/>
    <mergeCell ref="AP46:AQ46"/>
    <mergeCell ref="AR46:AS46"/>
    <mergeCell ref="AT46:AU46"/>
    <mergeCell ref="AV46:AW46"/>
    <mergeCell ref="Z46:AA46"/>
    <mergeCell ref="AB46:AC46"/>
    <mergeCell ref="AD46:AE46"/>
    <mergeCell ref="AF46:AG46"/>
    <mergeCell ref="AH46:AI46"/>
    <mergeCell ref="AJ46:AK46"/>
    <mergeCell ref="AH49:AI49"/>
    <mergeCell ref="AJ49:AK49"/>
    <mergeCell ref="N49:O49"/>
    <mergeCell ref="P49:Q49"/>
    <mergeCell ref="R49:S49"/>
    <mergeCell ref="T49:U49"/>
    <mergeCell ref="V49:W49"/>
    <mergeCell ref="X49:Y49"/>
    <mergeCell ref="B48:B50"/>
    <mergeCell ref="C48:C50"/>
    <mergeCell ref="D48:D50"/>
    <mergeCell ref="E48:E50"/>
    <mergeCell ref="BJ48:BJ50"/>
    <mergeCell ref="BL48:BL50"/>
    <mergeCell ref="F49:G49"/>
    <mergeCell ref="H49:I49"/>
    <mergeCell ref="J49:K49"/>
    <mergeCell ref="L49:M49"/>
    <mergeCell ref="N52:O52"/>
    <mergeCell ref="P52:Q52"/>
    <mergeCell ref="R52:S52"/>
    <mergeCell ref="T52:U52"/>
    <mergeCell ref="V52:W52"/>
    <mergeCell ref="X52:Y52"/>
    <mergeCell ref="B51:B53"/>
    <mergeCell ref="C51:C53"/>
    <mergeCell ref="D51:D53"/>
    <mergeCell ref="E51:E53"/>
    <mergeCell ref="BJ51:BJ53"/>
    <mergeCell ref="BL51:BL53"/>
    <mergeCell ref="F52:G52"/>
    <mergeCell ref="H52:I52"/>
    <mergeCell ref="J52:K52"/>
    <mergeCell ref="L52:M52"/>
    <mergeCell ref="AX49:AY49"/>
    <mergeCell ref="AZ49:BA49"/>
    <mergeCell ref="BB49:BC49"/>
    <mergeCell ref="BD49:BE49"/>
    <mergeCell ref="BF49:BG49"/>
    <mergeCell ref="BH49:BI49"/>
    <mergeCell ref="AL49:AM49"/>
    <mergeCell ref="AN49:AO49"/>
    <mergeCell ref="AP49:AQ49"/>
    <mergeCell ref="AR49:AS49"/>
    <mergeCell ref="AT49:AU49"/>
    <mergeCell ref="AV49:AW49"/>
    <mergeCell ref="Z49:AA49"/>
    <mergeCell ref="AB49:AC49"/>
    <mergeCell ref="AD49:AE49"/>
    <mergeCell ref="AF49:AG49"/>
    <mergeCell ref="AX52:AY52"/>
    <mergeCell ref="AZ52:BA52"/>
    <mergeCell ref="BB52:BC52"/>
    <mergeCell ref="BD52:BE52"/>
    <mergeCell ref="BF52:BG52"/>
    <mergeCell ref="BH52:BI52"/>
    <mergeCell ref="AL52:AM52"/>
    <mergeCell ref="AN52:AO52"/>
    <mergeCell ref="AP52:AQ52"/>
    <mergeCell ref="AR52:AS52"/>
    <mergeCell ref="AT52:AU52"/>
    <mergeCell ref="AV52:AW52"/>
    <mergeCell ref="Z52:AA52"/>
    <mergeCell ref="AB52:AC52"/>
    <mergeCell ref="AD52:AE52"/>
    <mergeCell ref="AF52:AG52"/>
    <mergeCell ref="AH52:AI52"/>
    <mergeCell ref="AJ52:AK52"/>
    <mergeCell ref="AH55:AI55"/>
    <mergeCell ref="AJ55:AK55"/>
    <mergeCell ref="N55:O55"/>
    <mergeCell ref="P55:Q55"/>
    <mergeCell ref="R55:S55"/>
    <mergeCell ref="T55:U55"/>
    <mergeCell ref="V55:W55"/>
    <mergeCell ref="X55:Y55"/>
    <mergeCell ref="B54:B56"/>
    <mergeCell ref="C54:C56"/>
    <mergeCell ref="D54:D56"/>
    <mergeCell ref="E54:E56"/>
    <mergeCell ref="BJ54:BJ56"/>
    <mergeCell ref="BL54:BL56"/>
    <mergeCell ref="F55:G55"/>
    <mergeCell ref="H55:I55"/>
    <mergeCell ref="J55:K55"/>
    <mergeCell ref="L55:M55"/>
    <mergeCell ref="N58:O58"/>
    <mergeCell ref="P58:Q58"/>
    <mergeCell ref="R58:S58"/>
    <mergeCell ref="T58:U58"/>
    <mergeCell ref="V58:W58"/>
    <mergeCell ref="X58:Y58"/>
    <mergeCell ref="B57:B59"/>
    <mergeCell ref="C57:C59"/>
    <mergeCell ref="D57:D59"/>
    <mergeCell ref="E57:E59"/>
    <mergeCell ref="BJ57:BJ59"/>
    <mergeCell ref="BL57:BL59"/>
    <mergeCell ref="F58:G58"/>
    <mergeCell ref="H58:I58"/>
    <mergeCell ref="J58:K58"/>
    <mergeCell ref="L58:M58"/>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X58:AY58"/>
    <mergeCell ref="AZ58:BA58"/>
    <mergeCell ref="BB58:BC58"/>
    <mergeCell ref="BD58:BE58"/>
    <mergeCell ref="BF58:BG58"/>
    <mergeCell ref="BH58:BI58"/>
    <mergeCell ref="AL58:AM58"/>
    <mergeCell ref="AN58:AO58"/>
    <mergeCell ref="AP58:AQ58"/>
    <mergeCell ref="AR58:AS58"/>
    <mergeCell ref="AT58:AU58"/>
    <mergeCell ref="AV58:AW58"/>
    <mergeCell ref="Z58:AA58"/>
    <mergeCell ref="AB58:AC58"/>
    <mergeCell ref="AD58:AE58"/>
    <mergeCell ref="AF58:AG58"/>
    <mergeCell ref="AH58:AI58"/>
    <mergeCell ref="AJ58:AK58"/>
    <mergeCell ref="AH61:AI61"/>
    <mergeCell ref="AJ61:AK61"/>
    <mergeCell ref="N61:O61"/>
    <mergeCell ref="P61:Q61"/>
    <mergeCell ref="R61:S61"/>
    <mergeCell ref="T61:U61"/>
    <mergeCell ref="V61:W61"/>
    <mergeCell ref="X61:Y61"/>
    <mergeCell ref="B60:B62"/>
    <mergeCell ref="C60:C62"/>
    <mergeCell ref="D60:D62"/>
    <mergeCell ref="E60:E62"/>
    <mergeCell ref="BJ60:BJ62"/>
    <mergeCell ref="BL60:BL62"/>
    <mergeCell ref="F61:G61"/>
    <mergeCell ref="H61:I61"/>
    <mergeCell ref="J61:K61"/>
    <mergeCell ref="L61:M61"/>
    <mergeCell ref="N64:O64"/>
    <mergeCell ref="P64:Q64"/>
    <mergeCell ref="R64:S64"/>
    <mergeCell ref="T64:U64"/>
    <mergeCell ref="V64:W64"/>
    <mergeCell ref="X64:Y64"/>
    <mergeCell ref="B63:B65"/>
    <mergeCell ref="C63:C65"/>
    <mergeCell ref="D63:D65"/>
    <mergeCell ref="E63:E65"/>
    <mergeCell ref="BJ63:BJ65"/>
    <mergeCell ref="BL63:BL65"/>
    <mergeCell ref="F64:G64"/>
    <mergeCell ref="H64:I64"/>
    <mergeCell ref="J64:K64"/>
    <mergeCell ref="L64:M64"/>
    <mergeCell ref="AX61:AY61"/>
    <mergeCell ref="AZ61:BA61"/>
    <mergeCell ref="BB61:BC61"/>
    <mergeCell ref="BD61:BE61"/>
    <mergeCell ref="BF61:BG61"/>
    <mergeCell ref="BH61:BI61"/>
    <mergeCell ref="AL61:AM61"/>
    <mergeCell ref="AN61:AO61"/>
    <mergeCell ref="AP61:AQ61"/>
    <mergeCell ref="AR61:AS61"/>
    <mergeCell ref="AT61:AU61"/>
    <mergeCell ref="AV61:AW61"/>
    <mergeCell ref="Z61:AA61"/>
    <mergeCell ref="AB61:AC61"/>
    <mergeCell ref="AD61:AE61"/>
    <mergeCell ref="AF61:AG61"/>
    <mergeCell ref="R67:S67"/>
    <mergeCell ref="T67:U67"/>
    <mergeCell ref="V67:W67"/>
    <mergeCell ref="X67:Y67"/>
    <mergeCell ref="B66:B68"/>
    <mergeCell ref="C66:C68"/>
    <mergeCell ref="D66:D68"/>
    <mergeCell ref="E66:E68"/>
    <mergeCell ref="BJ66:BJ68"/>
    <mergeCell ref="BL66:BL68"/>
    <mergeCell ref="F67:G67"/>
    <mergeCell ref="H67:I67"/>
    <mergeCell ref="J67:K67"/>
    <mergeCell ref="L67:M67"/>
    <mergeCell ref="AX64:AY64"/>
    <mergeCell ref="AZ64:BA64"/>
    <mergeCell ref="BB64:BC64"/>
    <mergeCell ref="BD64:BE64"/>
    <mergeCell ref="BF64:BG64"/>
    <mergeCell ref="BH64:BI64"/>
    <mergeCell ref="AL64:AM64"/>
    <mergeCell ref="AN64:AO64"/>
    <mergeCell ref="AP64:AQ64"/>
    <mergeCell ref="AR64:AS64"/>
    <mergeCell ref="AT64:AU64"/>
    <mergeCell ref="AV64:AW64"/>
    <mergeCell ref="Z64:AA64"/>
    <mergeCell ref="AB64:AC64"/>
    <mergeCell ref="AD64:AE64"/>
    <mergeCell ref="AF64:AG64"/>
    <mergeCell ref="AH64:AI64"/>
    <mergeCell ref="AJ64:AK64"/>
    <mergeCell ref="V70:W70"/>
    <mergeCell ref="X70:Y70"/>
    <mergeCell ref="B69:B71"/>
    <mergeCell ref="C69:C71"/>
    <mergeCell ref="D69:D71"/>
    <mergeCell ref="E69:E71"/>
    <mergeCell ref="BJ69:BJ71"/>
    <mergeCell ref="BL69:BL71"/>
    <mergeCell ref="F70:G70"/>
    <mergeCell ref="H70:I70"/>
    <mergeCell ref="J70:K70"/>
    <mergeCell ref="L70:M70"/>
    <mergeCell ref="AX67:AY67"/>
    <mergeCell ref="AZ67:BA67"/>
    <mergeCell ref="BB67:BC67"/>
    <mergeCell ref="BD67:BE67"/>
    <mergeCell ref="BF67:BG67"/>
    <mergeCell ref="BH67:BI67"/>
    <mergeCell ref="AL67:AM67"/>
    <mergeCell ref="AN67:AO67"/>
    <mergeCell ref="AP67:AQ67"/>
    <mergeCell ref="AR67:AS67"/>
    <mergeCell ref="AT67:AU67"/>
    <mergeCell ref="AV67:AW67"/>
    <mergeCell ref="Z67:AA67"/>
    <mergeCell ref="AB67:AC67"/>
    <mergeCell ref="AD67:AE67"/>
    <mergeCell ref="AF67:AG67"/>
    <mergeCell ref="AH67:AI67"/>
    <mergeCell ref="AJ67:AK67"/>
    <mergeCell ref="N67:O67"/>
    <mergeCell ref="P67:Q67"/>
    <mergeCell ref="B72:B74"/>
    <mergeCell ref="C72:C74"/>
    <mergeCell ref="D72:D74"/>
    <mergeCell ref="E72:E74"/>
    <mergeCell ref="BJ72:BJ74"/>
    <mergeCell ref="BL72:BL74"/>
    <mergeCell ref="F73:G73"/>
    <mergeCell ref="H73:I73"/>
    <mergeCell ref="J73:K73"/>
    <mergeCell ref="L73:M73"/>
    <mergeCell ref="AX70:AY70"/>
    <mergeCell ref="AZ70:BA70"/>
    <mergeCell ref="BB70:BC70"/>
    <mergeCell ref="BD70:BE70"/>
    <mergeCell ref="BF70:BG70"/>
    <mergeCell ref="BH70:BI70"/>
    <mergeCell ref="AL70:AM70"/>
    <mergeCell ref="AN70:AO70"/>
    <mergeCell ref="AP70:AQ70"/>
    <mergeCell ref="AR70:AS70"/>
    <mergeCell ref="AT70:AU70"/>
    <mergeCell ref="AV70:AW70"/>
    <mergeCell ref="Z70:AA70"/>
    <mergeCell ref="AB70:AC70"/>
    <mergeCell ref="AD70:AE70"/>
    <mergeCell ref="AF70:AG70"/>
    <mergeCell ref="AH70:AI70"/>
    <mergeCell ref="AJ70:AK70"/>
    <mergeCell ref="N70:O70"/>
    <mergeCell ref="P70:Q70"/>
    <mergeCell ref="R70:S70"/>
    <mergeCell ref="T70:U70"/>
    <mergeCell ref="X75:Y75"/>
    <mergeCell ref="Z75:AA75"/>
    <mergeCell ref="B75:E75"/>
    <mergeCell ref="F75:G75"/>
    <mergeCell ref="H75:I75"/>
    <mergeCell ref="J75:K75"/>
    <mergeCell ref="L75:M75"/>
    <mergeCell ref="N75:O75"/>
    <mergeCell ref="AX73:AY73"/>
    <mergeCell ref="AZ73:BA73"/>
    <mergeCell ref="BB73:BC73"/>
    <mergeCell ref="BD73:BE73"/>
    <mergeCell ref="BF73:BG73"/>
    <mergeCell ref="BH73:BI73"/>
    <mergeCell ref="AL73:AM73"/>
    <mergeCell ref="AN73:AO73"/>
    <mergeCell ref="AP73:AQ73"/>
    <mergeCell ref="AR73:AS73"/>
    <mergeCell ref="AT73:AU73"/>
    <mergeCell ref="AV73:AW73"/>
    <mergeCell ref="Z73:AA73"/>
    <mergeCell ref="AB73:AC73"/>
    <mergeCell ref="AD73:AE73"/>
    <mergeCell ref="AF73:AG73"/>
    <mergeCell ref="AH73:AI73"/>
    <mergeCell ref="AJ73:AK73"/>
    <mergeCell ref="N73:O73"/>
    <mergeCell ref="P73:Q73"/>
    <mergeCell ref="R73:S73"/>
    <mergeCell ref="T73:U73"/>
    <mergeCell ref="V73:W73"/>
    <mergeCell ref="X73:Y73"/>
    <mergeCell ref="N76:O76"/>
    <mergeCell ref="P76:Q76"/>
    <mergeCell ref="R76:S76"/>
    <mergeCell ref="T76:U76"/>
    <mergeCell ref="V76:W76"/>
    <mergeCell ref="X76:Y76"/>
    <mergeCell ref="AZ75:BA75"/>
    <mergeCell ref="BB75:BC75"/>
    <mergeCell ref="BD75:BE75"/>
    <mergeCell ref="BF75:BG75"/>
    <mergeCell ref="BH75:BI75"/>
    <mergeCell ref="A76:D77"/>
    <mergeCell ref="F76:G76"/>
    <mergeCell ref="H76:I76"/>
    <mergeCell ref="J76:K76"/>
    <mergeCell ref="L76:M76"/>
    <mergeCell ref="AN75:AO75"/>
    <mergeCell ref="AP75:AQ75"/>
    <mergeCell ref="AR75:AS75"/>
    <mergeCell ref="AT75:AU75"/>
    <mergeCell ref="AV75:AW75"/>
    <mergeCell ref="AX75:AY75"/>
    <mergeCell ref="AB75:AC75"/>
    <mergeCell ref="AD75:AE75"/>
    <mergeCell ref="AF75:AG75"/>
    <mergeCell ref="AH75:AI75"/>
    <mergeCell ref="AJ75:AK75"/>
    <mergeCell ref="AL75:AM75"/>
    <mergeCell ref="P75:Q75"/>
    <mergeCell ref="R75:S75"/>
    <mergeCell ref="T75:U75"/>
    <mergeCell ref="V75:W75"/>
    <mergeCell ref="AX76:AY76"/>
    <mergeCell ref="AZ76:BA76"/>
    <mergeCell ref="BB76:BC76"/>
    <mergeCell ref="BD76:BE76"/>
    <mergeCell ref="BF76:BG76"/>
    <mergeCell ref="BH76:BI76"/>
    <mergeCell ref="AL76:AM76"/>
    <mergeCell ref="AN76:AO76"/>
    <mergeCell ref="AP76:AQ76"/>
    <mergeCell ref="AR76:AS76"/>
    <mergeCell ref="AT76:AU76"/>
    <mergeCell ref="AV76:AW76"/>
    <mergeCell ref="Z76:AA76"/>
    <mergeCell ref="AB76:AC76"/>
    <mergeCell ref="AD76:AE76"/>
    <mergeCell ref="AF76:AG76"/>
    <mergeCell ref="AH76:AI76"/>
    <mergeCell ref="AJ76:AK76"/>
    <mergeCell ref="BB77:BC77"/>
    <mergeCell ref="BD77:BE77"/>
    <mergeCell ref="BF77:BG77"/>
    <mergeCell ref="BH77:BI77"/>
    <mergeCell ref="A87:BJ87"/>
    <mergeCell ref="AP77:AQ77"/>
    <mergeCell ref="AR77:AS77"/>
    <mergeCell ref="AT77:AU77"/>
    <mergeCell ref="AV77:AW77"/>
    <mergeCell ref="AX77:AY77"/>
    <mergeCell ref="AZ77:BA77"/>
    <mergeCell ref="AD77:AE77"/>
    <mergeCell ref="AF77:AG77"/>
    <mergeCell ref="AH77:AI77"/>
    <mergeCell ref="AJ77:AK77"/>
    <mergeCell ref="AL77:AM77"/>
    <mergeCell ref="AN77:AO77"/>
    <mergeCell ref="R77:S77"/>
    <mergeCell ref="T77:U77"/>
    <mergeCell ref="V77:W77"/>
    <mergeCell ref="X77:Y77"/>
    <mergeCell ref="Z77:AA77"/>
    <mergeCell ref="AB77:AC77"/>
    <mergeCell ref="F77:G77"/>
    <mergeCell ref="H77:I77"/>
    <mergeCell ref="J77:K77"/>
    <mergeCell ref="L77:M77"/>
    <mergeCell ref="N77:O77"/>
    <mergeCell ref="P77:Q77"/>
  </mergeCells>
  <phoneticPr fontId="2"/>
  <conditionalFormatting sqref="F16 H16 J16 L16 N16 P16 R16 T16 V16 X16 Z16 AB16 AD16 AF16 AH16 AJ16 AL16 AN16 AP16 AR16 AT16 AV16 AX16 AZ16 BB16 BD16 BF16 BH16">
    <cfRule type="cellIs" dxfId="11" priority="7" stopIfTrue="1" operator="equal">
      <formula>1</formula>
    </cfRule>
  </conditionalFormatting>
  <conditionalFormatting sqref="F19 H19 J19 L19 N19 P19 R19 T19 V19 X19 Z19 AB19 AD19 AF19 AH19 AJ19 AL19 AN19 AP19 AR19 AT19 AV19 AX19 AZ19 BB19 BD19 BF19 BH19">
    <cfRule type="cellIs" dxfId="10" priority="6" stopIfTrue="1" operator="equal">
      <formula>1</formula>
    </cfRule>
  </conditionalFormatting>
  <conditionalFormatting sqref="F73 H73 J73 L73 N73 P73 R73 T73 V73 X73 Z73 AB73 AD73 AF73 AH73 AJ73 AL73 AN73 AP73 AR73 AT73 AV73 AX73 AZ73 BB73 BD73 BF73 BH73 F70 H70 J70 L70 N70 P70 R70 T70 V70 X70 Z70 AB70 AD70 AF70 AH70 AJ70 AL70 AN70 AP70 AR70 AT70 AV70 AX70 AZ70 BB70 BD70 BF70 BH70 F67 H67 J67 L67 N67 P67 R67 T67 V67 X67 Z67 AB67 AD67 AF67 AH67 AJ67 AL67 AN67 AP67 AR67 AT67 AV67 AX67 AZ67 BB67 BD67 BF67 BH67 F64 H64 J64 L64 N64 P64 R64 T64 V64 X64 Z64 AB64 AD64 AF64 AH64 AJ64 AL64 AN64 AP64 AR64 AT64 AV64 AX64 AZ64 BB64 BD64 BF64 BH64 F61 H61 J61 L61 N61 P61 R61 T61 V61 X61 Z61 AB61 AD61 AF61 AH61 AJ61 AL61 AN61 AP61 AR61 AT61 AV61 AX61 AZ61 BB61 BD61 BF61 BH61 F58 H58 J58 L58 N58 P58 R58 T58 V58 X58 Z58 AB58 AD58 AF58 AH58 AJ58 AL58 AN58 AP58 AR58 AT58 AV58 AX58 AZ58 BB58 BD58 BF58 BH58 F55 H55 J55 L55 N55 P55 R55 T55 V55 X55 Z55 AB55 AD55 AF55 AH55 AJ55 AL55 AN55 AP55 AR55 AT55 AV55 AX55 AZ55 BB55 BD55 BF55 BH55 F52 H52 J52 L52 N52 P52 R52 T52 V52 X52 Z52 AB52 AD52 AF52 AH52 AJ52 AL52 AN52 AP52 AR52 AT52 AV52 AX52 AZ52 BB52 BD52 BF52 BH52 F49 H49 J49 L49 N49 P49 R49 T49 V49 X49 Z49 AB49 AD49 AF49 AH49 AJ49 AL49 AN49 AP49 AR49 AT49 AV49 AX49 AZ49 BB49 BD49 BF49 BH49 F46 H46 J46 L46 N46 P46 R46 T46 V46 X46 Z46 AB46 AD46 AF46 AH46 AJ46 AL46 AN46 AP46 AR46 AT46 AV46 AX46 AZ46 BB46 BD46 BF46 BH46 F43 H43 J43 L43 N43 P43 R43 T43 V43 X43 Z43 AB43 AD43 AF43 AH43 AJ43 AL43 AN43 AP43 AR43 AT43 AV43 AX43 AZ43 BB43 BD43 BF43 BH43">
    <cfRule type="cellIs" dxfId="9" priority="4" stopIfTrue="1" operator="equal">
      <formula>1</formula>
    </cfRule>
  </conditionalFormatting>
  <conditionalFormatting sqref="F40 H40 J40 L40 N40 P40 R40 T40 V40 X40 Z40 AB40 AD40 AF40 AH40 AJ40 AL40 AN40 AP40 AR40 AT40 AV40 AX40 AZ40 BB40 BD40 BF40 BH40 F37 H37 J37 L37 N37 P37 R37 T37 V37 X37 Z37 AB37 AD37 AF37 AH37 AJ37 AL37 AN37 AP37 AR37 AT37 AV37 AX37 AZ37 BB37 BD37 BF37 BH37 F34 H34 J34 L34 N34 P34 R34 T34 V34 X34 Z34 AB34 AD34 AF34 AH34 AJ34 AL34 AN34 AP34 AR34 AT34 AV34 AX34 AZ34 BB34 BD34 BF34 BH34 F31 H31 J31 L31 N31 P31 R31 T31 V31 X31 Z31 AB31 AD31 AF31 AH31 AJ31 AL31 AN31 AP31 AR31 AT31 AV31 AX31 AZ31 BB31 BD31 BF31 BH31 F28 H28 J28 L28 N28 P28 R28 T28 V28 X28 Z28 AB28 AD28 AF28 AH28 AJ28 AL28 AN28 AP28 AR28 AT28 AV28 AX28 AZ28 BB28 BD28 BF28 BH28 F25 H25 J25 L25 N25 P25 R25 T25 V25 X25 Z25 AB25 AD25 AF25 AH25 AJ25 AL25 AN25 AP25 AR25 AT25 AV25 AX25 AZ25 BB25 BD25 BF25 BH25 F22 H22 J22 L22 N22 P22 R22 T22 V22 X22 Z22 AB22 AD22 AF22 AH22 AJ22 AL22 AN22 AP22 AR22 AT22 AV22 AX22 AZ22 BB22 BD22 BF22 BH22">
    <cfRule type="cellIs" dxfId="8" priority="5" stopIfTrue="1" operator="equal">
      <formula>1</formula>
    </cfRule>
  </conditionalFormatting>
  <conditionalFormatting sqref="J13">
    <cfRule type="cellIs" dxfId="7" priority="3" stopIfTrue="1" operator="equal">
      <formula>1</formula>
    </cfRule>
  </conditionalFormatting>
  <conditionalFormatting sqref="L13 N13 P13 R13 T13 V13 X13 Z13 AB13">
    <cfRule type="cellIs" dxfId="1" priority="2" stopIfTrue="1" operator="equal">
      <formula>1</formula>
    </cfRule>
  </conditionalFormatting>
  <conditionalFormatting sqref="AF13 AH13 AJ13 AL13 AN13 AP13 AR13 AT13">
    <cfRule type="cellIs" dxfId="0" priority="1" stopIfTrue="1" operator="equal">
      <formula>1</formula>
    </cfRule>
  </conditionalFormatting>
  <printOptions horizontalCentered="1" verticalCentered="1"/>
  <pageMargins left="0.39370078740157483" right="0.19685039370078741" top="0.59055118110236227" bottom="0" header="0.39370078740157483" footer="3.937007874015748E-2"/>
  <pageSetup paperSize="9" scale="93" firstPageNumber="20" orientation="landscape" useFirstPageNumber="1" r:id="rId1"/>
  <headerFooter alignWithMargins="0">
    <oddHeader>&amp;R&amp;8【 &amp;A 】</oddHeader>
    <oddFooter>&amp;C&amp;P</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F53"/>
  <sheetViews>
    <sheetView showGridLines="0" view="pageBreakPreview" zoomScale="110" zoomScaleNormal="110" zoomScaleSheetLayoutView="110" workbookViewId="0">
      <selection activeCell="C14" sqref="C14:L17"/>
    </sheetView>
  </sheetViews>
  <sheetFormatPr defaultColWidth="0" defaultRowHeight="13.5"/>
  <cols>
    <col min="1" max="38" width="2.625" style="24" customWidth="1"/>
    <col min="39" max="240" width="2.625" style="24" hidden="1" customWidth="1"/>
    <col min="241" max="16384" width="0" style="24" hidden="1"/>
  </cols>
  <sheetData>
    <row r="1" spans="2:37" ht="13.5" customHeight="1"/>
    <row r="2" spans="2:37" s="2" customFormat="1" ht="20.100000000000001" customHeight="1">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row>
    <row r="3" spans="2:37" s="2" customFormat="1" ht="20.100000000000001" customHeight="1"/>
    <row r="4" spans="2:37" s="3" customFormat="1" ht="26.1" customHeight="1">
      <c r="B4" s="144"/>
      <c r="C4" s="946" t="s">
        <v>515</v>
      </c>
      <c r="D4" s="973"/>
      <c r="E4" s="973"/>
      <c r="F4" s="973"/>
      <c r="G4" s="973"/>
      <c r="H4" s="973"/>
      <c r="I4" s="973"/>
      <c r="J4" s="973"/>
      <c r="K4" s="973"/>
      <c r="L4" s="973"/>
      <c r="M4" s="973"/>
      <c r="N4" s="973"/>
      <c r="O4" s="973"/>
      <c r="P4" s="973"/>
      <c r="Q4" s="973"/>
      <c r="R4" s="973"/>
      <c r="S4" s="973"/>
      <c r="T4" s="973"/>
      <c r="U4" s="973"/>
      <c r="V4" s="973"/>
      <c r="W4" s="973"/>
      <c r="X4" s="973"/>
      <c r="Y4" s="973"/>
      <c r="Z4" s="973"/>
      <c r="AA4" s="973"/>
      <c r="AB4" s="973"/>
      <c r="AC4" s="973"/>
      <c r="AD4" s="947"/>
      <c r="AE4" s="1053" t="s">
        <v>514</v>
      </c>
      <c r="AF4" s="1052"/>
      <c r="AG4" s="1052"/>
      <c r="AH4" s="1052"/>
      <c r="AI4" s="1052"/>
      <c r="AJ4" s="1052"/>
      <c r="AK4" s="1054"/>
    </row>
    <row r="5" spans="2:37" s="3" customFormat="1" ht="20.100000000000001" customHeight="1">
      <c r="B5" s="1430" t="s">
        <v>513</v>
      </c>
      <c r="C5" s="1482" t="s">
        <v>512</v>
      </c>
      <c r="D5" s="1483"/>
      <c r="E5" s="1483"/>
      <c r="F5" s="1483"/>
      <c r="G5" s="1483"/>
      <c r="H5" s="1483"/>
      <c r="I5" s="1483"/>
      <c r="J5" s="1483"/>
      <c r="K5" s="1483"/>
      <c r="L5" s="1483"/>
      <c r="M5" s="1483"/>
      <c r="N5" s="1483"/>
      <c r="O5" s="1483"/>
      <c r="P5" s="1483"/>
      <c r="Q5" s="1483"/>
      <c r="R5" s="1483"/>
      <c r="S5" s="1483"/>
      <c r="T5" s="1488"/>
      <c r="U5" s="1471" t="s">
        <v>511</v>
      </c>
      <c r="V5" s="1471"/>
      <c r="W5" s="1471"/>
      <c r="X5" s="1471"/>
      <c r="Y5" s="1471"/>
      <c r="Z5" s="1471"/>
      <c r="AA5" s="1471"/>
      <c r="AB5" s="1471"/>
      <c r="AC5" s="1471"/>
      <c r="AD5" s="1471"/>
      <c r="AE5" s="1482" t="s">
        <v>510</v>
      </c>
      <c r="AF5" s="1483"/>
      <c r="AG5" s="1483"/>
      <c r="AH5" s="1483"/>
      <c r="AI5" s="1484"/>
      <c r="AJ5" s="1465" t="s">
        <v>509</v>
      </c>
      <c r="AK5" s="1466"/>
    </row>
    <row r="6" spans="2:37" s="3" customFormat="1" ht="20.100000000000001" customHeight="1">
      <c r="B6" s="1431"/>
      <c r="C6" s="1485"/>
      <c r="D6" s="1486"/>
      <c r="E6" s="1486"/>
      <c r="F6" s="1486"/>
      <c r="G6" s="1486"/>
      <c r="H6" s="1486"/>
      <c r="I6" s="1486"/>
      <c r="J6" s="1486"/>
      <c r="K6" s="1486"/>
      <c r="L6" s="1486"/>
      <c r="M6" s="1486"/>
      <c r="N6" s="1486"/>
      <c r="O6" s="1486"/>
      <c r="P6" s="1486"/>
      <c r="Q6" s="1486"/>
      <c r="R6" s="1486"/>
      <c r="S6" s="1486"/>
      <c r="T6" s="1489"/>
      <c r="U6" s="1471"/>
      <c r="V6" s="1471"/>
      <c r="W6" s="1471"/>
      <c r="X6" s="1471"/>
      <c r="Y6" s="1471"/>
      <c r="Z6" s="1471"/>
      <c r="AA6" s="1471"/>
      <c r="AB6" s="1471"/>
      <c r="AC6" s="1471"/>
      <c r="AD6" s="1471"/>
      <c r="AE6" s="1485"/>
      <c r="AF6" s="1486"/>
      <c r="AG6" s="1486"/>
      <c r="AH6" s="1486"/>
      <c r="AI6" s="1487"/>
      <c r="AJ6" s="1467"/>
      <c r="AK6" s="1468"/>
    </row>
    <row r="7" spans="2:37" s="3" customFormat="1" ht="20.100000000000001" customHeight="1">
      <c r="B7" s="1432"/>
      <c r="C7" s="1490"/>
      <c r="D7" s="1491"/>
      <c r="E7" s="1491"/>
      <c r="F7" s="1491"/>
      <c r="G7" s="1491"/>
      <c r="H7" s="1491"/>
      <c r="I7" s="1491"/>
      <c r="J7" s="1491"/>
      <c r="K7" s="1491"/>
      <c r="L7" s="1491"/>
      <c r="M7" s="1491"/>
      <c r="N7" s="1491"/>
      <c r="O7" s="1491"/>
      <c r="P7" s="1491"/>
      <c r="Q7" s="1491"/>
      <c r="R7" s="1491"/>
      <c r="S7" s="1491"/>
      <c r="T7" s="1492"/>
      <c r="U7" s="1471"/>
      <c r="V7" s="1471"/>
      <c r="W7" s="1471"/>
      <c r="X7" s="1471"/>
      <c r="Y7" s="1471"/>
      <c r="Z7" s="1471"/>
      <c r="AA7" s="1471"/>
      <c r="AB7" s="1471"/>
      <c r="AC7" s="1471"/>
      <c r="AD7" s="1471"/>
      <c r="AE7" s="1485"/>
      <c r="AF7" s="1486"/>
      <c r="AG7" s="1486"/>
      <c r="AH7" s="1486"/>
      <c r="AI7" s="1487"/>
      <c r="AJ7" s="1467"/>
      <c r="AK7" s="1468"/>
    </row>
    <row r="8" spans="2:37" s="3" customFormat="1" ht="15.95" customHeight="1">
      <c r="B8" s="1464" t="s">
        <v>508</v>
      </c>
      <c r="C8" s="1482" t="s">
        <v>507</v>
      </c>
      <c r="D8" s="1483"/>
      <c r="E8" s="1483"/>
      <c r="F8" s="1483"/>
      <c r="G8" s="1483"/>
      <c r="H8" s="1483"/>
      <c r="I8" s="1483"/>
      <c r="J8" s="1483"/>
      <c r="K8" s="1483"/>
      <c r="L8" s="1483"/>
      <c r="M8" s="1504" t="s">
        <v>506</v>
      </c>
      <c r="N8" s="1505"/>
      <c r="O8" s="1505"/>
      <c r="P8" s="1506"/>
      <c r="Q8" s="1510" t="s">
        <v>505</v>
      </c>
      <c r="R8" s="1483"/>
      <c r="S8" s="1483"/>
      <c r="T8" s="1488"/>
      <c r="U8" s="1433" t="s">
        <v>504</v>
      </c>
      <c r="V8" s="1434"/>
      <c r="W8" s="1434"/>
      <c r="X8" s="1434"/>
      <c r="Y8" s="1434"/>
      <c r="Z8" s="1434"/>
      <c r="AA8" s="1434"/>
      <c r="AB8" s="1434"/>
      <c r="AC8" s="1434"/>
      <c r="AD8" s="1435"/>
      <c r="AE8" s="1485"/>
      <c r="AF8" s="1486"/>
      <c r="AG8" s="1486"/>
      <c r="AH8" s="1486"/>
      <c r="AI8" s="1487"/>
      <c r="AJ8" s="1467"/>
      <c r="AK8" s="1468"/>
    </row>
    <row r="9" spans="2:37" s="3" customFormat="1" ht="15.95" customHeight="1">
      <c r="B9" s="1464"/>
      <c r="C9" s="1485"/>
      <c r="D9" s="1486"/>
      <c r="E9" s="1486"/>
      <c r="F9" s="1486"/>
      <c r="G9" s="1486"/>
      <c r="H9" s="1486"/>
      <c r="I9" s="1486"/>
      <c r="J9" s="1486"/>
      <c r="K9" s="1486"/>
      <c r="L9" s="1486"/>
      <c r="M9" s="1480"/>
      <c r="N9" s="1475"/>
      <c r="O9" s="1475"/>
      <c r="P9" s="1476"/>
      <c r="Q9" s="1511"/>
      <c r="R9" s="1486"/>
      <c r="S9" s="1486"/>
      <c r="T9" s="1489"/>
      <c r="U9" s="1436"/>
      <c r="V9" s="1437"/>
      <c r="W9" s="1437"/>
      <c r="X9" s="1437"/>
      <c r="Y9" s="1437"/>
      <c r="Z9" s="1437"/>
      <c r="AA9" s="1437"/>
      <c r="AB9" s="1437"/>
      <c r="AC9" s="1437"/>
      <c r="AD9" s="1438"/>
      <c r="AE9" s="1485"/>
      <c r="AF9" s="1486"/>
      <c r="AG9" s="1486"/>
      <c r="AH9" s="1486"/>
      <c r="AI9" s="1487"/>
      <c r="AJ9" s="1467"/>
      <c r="AK9" s="1468"/>
    </row>
    <row r="10" spans="2:37" s="3" customFormat="1" ht="20.100000000000001" customHeight="1">
      <c r="B10" s="1464"/>
      <c r="C10" s="142"/>
      <c r="D10" s="1493" t="s">
        <v>503</v>
      </c>
      <c r="E10" s="1439" t="s">
        <v>502</v>
      </c>
      <c r="F10" s="1440"/>
      <c r="G10" s="1440"/>
      <c r="H10" s="1440"/>
      <c r="I10" s="1440"/>
      <c r="J10" s="1441"/>
      <c r="K10" s="1472" t="s">
        <v>501</v>
      </c>
      <c r="L10" s="10"/>
      <c r="M10" s="1480"/>
      <c r="N10" s="1475"/>
      <c r="O10" s="1475"/>
      <c r="P10" s="1476"/>
      <c r="Q10" s="1511"/>
      <c r="R10" s="1486"/>
      <c r="S10" s="1486"/>
      <c r="T10" s="1489"/>
      <c r="U10" s="1500" t="s">
        <v>500</v>
      </c>
      <c r="V10" s="1478"/>
      <c r="W10" s="1478"/>
      <c r="X10" s="1478"/>
      <c r="Y10" s="1501"/>
      <c r="Z10" s="1477" t="s">
        <v>499</v>
      </c>
      <c r="AA10" s="1478"/>
      <c r="AB10" s="1478"/>
      <c r="AC10" s="1478"/>
      <c r="AD10" s="1479"/>
      <c r="AE10" s="1485"/>
      <c r="AF10" s="1486"/>
      <c r="AG10" s="1486"/>
      <c r="AH10" s="1486"/>
      <c r="AI10" s="1487"/>
      <c r="AJ10" s="1467"/>
      <c r="AK10" s="1468"/>
    </row>
    <row r="11" spans="2:37" s="3" customFormat="1" ht="20.100000000000001" customHeight="1">
      <c r="B11" s="1464"/>
      <c r="C11" s="142"/>
      <c r="D11" s="1494"/>
      <c r="E11" s="1439" t="s">
        <v>498</v>
      </c>
      <c r="F11" s="1440"/>
      <c r="G11" s="1440"/>
      <c r="H11" s="1440"/>
      <c r="I11" s="1440"/>
      <c r="J11" s="1441"/>
      <c r="K11" s="1473"/>
      <c r="L11" s="10"/>
      <c r="M11" s="1480"/>
      <c r="N11" s="1475"/>
      <c r="O11" s="1475"/>
      <c r="P11" s="1476"/>
      <c r="Q11" s="1511"/>
      <c r="R11" s="1486"/>
      <c r="S11" s="1486"/>
      <c r="T11" s="1489"/>
      <c r="U11" s="1497"/>
      <c r="V11" s="1475"/>
      <c r="W11" s="1475"/>
      <c r="X11" s="1475"/>
      <c r="Y11" s="1476"/>
      <c r="Z11" s="1480"/>
      <c r="AA11" s="1475"/>
      <c r="AB11" s="1475"/>
      <c r="AC11" s="1475"/>
      <c r="AD11" s="1481"/>
      <c r="AE11" s="1485"/>
      <c r="AF11" s="1486"/>
      <c r="AG11" s="1486"/>
      <c r="AH11" s="1486"/>
      <c r="AI11" s="1487"/>
      <c r="AJ11" s="1467"/>
      <c r="AK11" s="1468"/>
    </row>
    <row r="12" spans="2:37" s="3" customFormat="1" ht="20.100000000000001" customHeight="1">
      <c r="B12" s="1464"/>
      <c r="C12" s="142"/>
      <c r="D12" s="1494"/>
      <c r="E12" s="1507" t="s">
        <v>672</v>
      </c>
      <c r="F12" s="1508"/>
      <c r="G12" s="1508"/>
      <c r="H12" s="1508"/>
      <c r="I12" s="1508"/>
      <c r="J12" s="1509"/>
      <c r="K12" s="1473"/>
      <c r="L12" s="10"/>
      <c r="M12" s="1480"/>
      <c r="N12" s="1475"/>
      <c r="O12" s="1475"/>
      <c r="P12" s="1475"/>
      <c r="Q12" s="140"/>
      <c r="R12" s="139"/>
      <c r="S12" s="139"/>
      <c r="T12" s="138"/>
      <c r="U12" s="1475"/>
      <c r="V12" s="1475"/>
      <c r="W12" s="1475"/>
      <c r="X12" s="1475"/>
      <c r="Y12" s="1476"/>
      <c r="Z12" s="1480"/>
      <c r="AA12" s="1475"/>
      <c r="AB12" s="1475"/>
      <c r="AC12" s="1475"/>
      <c r="AD12" s="1481"/>
      <c r="AE12" s="1485"/>
      <c r="AF12" s="1486"/>
      <c r="AG12" s="1486"/>
      <c r="AH12" s="1486"/>
      <c r="AI12" s="1486"/>
      <c r="AJ12" s="1467" t="s">
        <v>495</v>
      </c>
      <c r="AK12" s="1468"/>
    </row>
    <row r="13" spans="2:37" s="3" customFormat="1" ht="20.100000000000001" customHeight="1">
      <c r="B13" s="1464"/>
      <c r="C13" s="142"/>
      <c r="D13" s="1495"/>
      <c r="E13" s="1507" t="s">
        <v>673</v>
      </c>
      <c r="F13" s="1508"/>
      <c r="G13" s="1508"/>
      <c r="H13" s="1508"/>
      <c r="I13" s="1508"/>
      <c r="J13" s="1509"/>
      <c r="K13" s="1474"/>
      <c r="L13" s="10"/>
      <c r="M13" s="1480" t="s">
        <v>495</v>
      </c>
      <c r="N13" s="1475"/>
      <c r="O13" s="1475"/>
      <c r="P13" s="1475"/>
      <c r="Q13" s="1480" t="s">
        <v>495</v>
      </c>
      <c r="R13" s="1475"/>
      <c r="S13" s="1475"/>
      <c r="T13" s="1481"/>
      <c r="U13" s="1475" t="s">
        <v>494</v>
      </c>
      <c r="V13" s="1475"/>
      <c r="W13" s="1475"/>
      <c r="X13" s="1475"/>
      <c r="Y13" s="1476"/>
      <c r="Z13" s="1480" t="s">
        <v>494</v>
      </c>
      <c r="AA13" s="1475"/>
      <c r="AB13" s="1475"/>
      <c r="AC13" s="1475"/>
      <c r="AD13" s="1481"/>
      <c r="AE13" s="1497" t="s">
        <v>493</v>
      </c>
      <c r="AF13" s="1475"/>
      <c r="AG13" s="1475"/>
      <c r="AH13" s="1475"/>
      <c r="AI13" s="1475"/>
      <c r="AJ13" s="1467"/>
      <c r="AK13" s="1468"/>
    </row>
    <row r="14" spans="2:37" s="3" customFormat="1" ht="15.95" customHeight="1">
      <c r="B14" s="1464"/>
      <c r="C14" s="1421" t="s">
        <v>836</v>
      </c>
      <c r="D14" s="1422"/>
      <c r="E14" s="1422"/>
      <c r="F14" s="1422"/>
      <c r="G14" s="1422"/>
      <c r="H14" s="1422"/>
      <c r="I14" s="1422"/>
      <c r="J14" s="1422"/>
      <c r="K14" s="1422"/>
      <c r="L14" s="1496"/>
      <c r="M14" s="141"/>
      <c r="N14" s="33"/>
      <c r="O14" s="33"/>
      <c r="P14" s="33"/>
      <c r="Q14" s="140"/>
      <c r="R14" s="139"/>
      <c r="S14" s="139"/>
      <c r="T14" s="138"/>
      <c r="U14" s="135"/>
      <c r="V14" s="135"/>
      <c r="W14" s="135"/>
      <c r="X14" s="135"/>
      <c r="Y14" s="137"/>
      <c r="Z14" s="136"/>
      <c r="AA14" s="135"/>
      <c r="AB14" s="135"/>
      <c r="AC14" s="135"/>
      <c r="AD14" s="134"/>
      <c r="AE14" s="108"/>
      <c r="AF14" s="109"/>
      <c r="AG14" s="109"/>
      <c r="AH14" s="109"/>
      <c r="AI14" s="109"/>
      <c r="AJ14" s="1467"/>
      <c r="AK14" s="1468"/>
    </row>
    <row r="15" spans="2:37" s="3" customFormat="1" ht="15.95" customHeight="1">
      <c r="B15" s="1464"/>
      <c r="C15" s="1421"/>
      <c r="D15" s="1422"/>
      <c r="E15" s="1422"/>
      <c r="F15" s="1422"/>
      <c r="G15" s="1422"/>
      <c r="H15" s="1422"/>
      <c r="I15" s="1422"/>
      <c r="J15" s="1422"/>
      <c r="K15" s="1422"/>
      <c r="L15" s="1496"/>
      <c r="M15" s="535"/>
      <c r="N15" s="534"/>
      <c r="O15" s="534"/>
      <c r="P15" s="534"/>
      <c r="Q15" s="140"/>
      <c r="R15" s="139"/>
      <c r="S15" s="139"/>
      <c r="T15" s="138"/>
      <c r="U15" s="135"/>
      <c r="V15" s="135"/>
      <c r="W15" s="135"/>
      <c r="X15" s="135"/>
      <c r="Y15" s="137"/>
      <c r="Z15" s="136"/>
      <c r="AA15" s="135"/>
      <c r="AB15" s="135"/>
      <c r="AC15" s="135"/>
      <c r="AD15" s="134"/>
      <c r="AE15" s="536"/>
      <c r="AF15" s="537"/>
      <c r="AG15" s="537"/>
      <c r="AH15" s="537"/>
      <c r="AI15" s="537"/>
      <c r="AJ15" s="1467"/>
      <c r="AK15" s="1468"/>
    </row>
    <row r="16" spans="2:37" s="3" customFormat="1" ht="15.95" customHeight="1">
      <c r="B16" s="1464"/>
      <c r="C16" s="1421"/>
      <c r="D16" s="1422"/>
      <c r="E16" s="1422"/>
      <c r="F16" s="1422"/>
      <c r="G16" s="1422"/>
      <c r="H16" s="1422"/>
      <c r="I16" s="1422"/>
      <c r="J16" s="1422"/>
      <c r="K16" s="1422"/>
      <c r="L16" s="1496"/>
      <c r="M16" s="206"/>
      <c r="N16" s="205"/>
      <c r="O16" s="205"/>
      <c r="P16" s="205"/>
      <c r="Q16" s="140"/>
      <c r="R16" s="139"/>
      <c r="S16" s="139"/>
      <c r="T16" s="138"/>
      <c r="U16" s="135"/>
      <c r="V16" s="135"/>
      <c r="W16" s="135"/>
      <c r="X16" s="135"/>
      <c r="Y16" s="137"/>
      <c r="Z16" s="136"/>
      <c r="AA16" s="135"/>
      <c r="AB16" s="135"/>
      <c r="AC16" s="135"/>
      <c r="AD16" s="134"/>
      <c r="AE16" s="201"/>
      <c r="AF16" s="202"/>
      <c r="AG16" s="202"/>
      <c r="AH16" s="202"/>
      <c r="AI16" s="202"/>
      <c r="AJ16" s="1467"/>
      <c r="AK16" s="1468"/>
    </row>
    <row r="17" spans="2:37" s="3" customFormat="1" ht="15.95" customHeight="1">
      <c r="B17" s="1464"/>
      <c r="C17" s="1421"/>
      <c r="D17" s="1422"/>
      <c r="E17" s="1422"/>
      <c r="F17" s="1422"/>
      <c r="G17" s="1422"/>
      <c r="H17" s="1422"/>
      <c r="I17" s="1422"/>
      <c r="J17" s="1422"/>
      <c r="K17" s="1422"/>
      <c r="L17" s="1496"/>
      <c r="M17" s="206"/>
      <c r="N17" s="205"/>
      <c r="O17" s="205"/>
      <c r="P17" s="205"/>
      <c r="Q17" s="140"/>
      <c r="R17" s="139"/>
      <c r="S17" s="139"/>
      <c r="T17" s="138"/>
      <c r="U17" s="135"/>
      <c r="V17" s="135"/>
      <c r="W17" s="135"/>
      <c r="X17" s="135"/>
      <c r="Y17" s="137"/>
      <c r="Z17" s="136"/>
      <c r="AA17" s="135"/>
      <c r="AB17" s="135"/>
      <c r="AC17" s="135"/>
      <c r="AD17" s="134"/>
      <c r="AE17" s="201"/>
      <c r="AF17" s="202"/>
      <c r="AG17" s="202"/>
      <c r="AH17" s="202"/>
      <c r="AI17" s="202"/>
      <c r="AJ17" s="1467"/>
      <c r="AK17" s="1468"/>
    </row>
    <row r="18" spans="2:37" s="3" customFormat="1" ht="15.95" customHeight="1">
      <c r="B18" s="1464"/>
      <c r="C18" s="203"/>
      <c r="D18" s="1498" t="s">
        <v>674</v>
      </c>
      <c r="E18" s="1439" t="s">
        <v>497</v>
      </c>
      <c r="F18" s="1440"/>
      <c r="G18" s="1440"/>
      <c r="H18" s="1440"/>
      <c r="I18" s="1440"/>
      <c r="J18" s="1441"/>
      <c r="K18" s="1502" t="s">
        <v>675</v>
      </c>
      <c r="L18" s="204"/>
      <c r="M18" s="206"/>
      <c r="N18" s="205"/>
      <c r="O18" s="205"/>
      <c r="P18" s="205"/>
      <c r="Q18" s="140"/>
      <c r="R18" s="139"/>
      <c r="S18" s="139"/>
      <c r="T18" s="138"/>
      <c r="U18" s="135"/>
      <c r="V18" s="135"/>
      <c r="W18" s="135"/>
      <c r="X18" s="135"/>
      <c r="Y18" s="137"/>
      <c r="Z18" s="136"/>
      <c r="AA18" s="135"/>
      <c r="AB18" s="135"/>
      <c r="AC18" s="135"/>
      <c r="AD18" s="134"/>
      <c r="AE18" s="201"/>
      <c r="AF18" s="202"/>
      <c r="AG18" s="202"/>
      <c r="AH18" s="202"/>
      <c r="AI18" s="202"/>
      <c r="AJ18" s="1467"/>
      <c r="AK18" s="1468"/>
    </row>
    <row r="19" spans="2:37" s="12" customFormat="1" ht="15.95" customHeight="1">
      <c r="B19" s="1464"/>
      <c r="C19" s="207"/>
      <c r="D19" s="1499"/>
      <c r="E19" s="1439" t="s">
        <v>496</v>
      </c>
      <c r="F19" s="1440"/>
      <c r="G19" s="1440"/>
      <c r="H19" s="1440"/>
      <c r="I19" s="1440"/>
      <c r="J19" s="1441"/>
      <c r="K19" s="1503"/>
      <c r="L19" s="208"/>
      <c r="M19" s="133"/>
      <c r="N19" s="132"/>
      <c r="O19" s="132"/>
      <c r="P19" s="132"/>
      <c r="Q19" s="131"/>
      <c r="R19" s="130"/>
      <c r="S19" s="130"/>
      <c r="T19" s="129"/>
      <c r="U19" s="126"/>
      <c r="V19" s="126"/>
      <c r="W19" s="126"/>
      <c r="X19" s="126"/>
      <c r="Y19" s="128"/>
      <c r="Z19" s="127"/>
      <c r="AA19" s="126"/>
      <c r="AB19" s="126"/>
      <c r="AC19" s="126"/>
      <c r="AD19" s="125"/>
      <c r="AE19" s="110"/>
      <c r="AF19" s="111"/>
      <c r="AG19" s="111"/>
      <c r="AH19" s="111"/>
      <c r="AI19" s="111"/>
      <c r="AJ19" s="1469"/>
      <c r="AK19" s="1470"/>
    </row>
    <row r="20" spans="2:37" s="21" customFormat="1" ht="14.1" customHeight="1">
      <c r="B20" s="32" t="s">
        <v>492</v>
      </c>
    </row>
    <row r="21" spans="2:37" s="21" customFormat="1" ht="14.1" customHeight="1">
      <c r="B21" s="25" t="s">
        <v>491</v>
      </c>
    </row>
    <row r="22" spans="2:37" s="21" customFormat="1" ht="14.1" customHeight="1">
      <c r="B22" s="25" t="s">
        <v>490</v>
      </c>
    </row>
    <row r="23" spans="2:37" s="21" customFormat="1" ht="14.1" customHeight="1">
      <c r="B23" s="1462" t="s">
        <v>489</v>
      </c>
      <c r="C23" s="1462"/>
      <c r="D23" s="1462"/>
      <c r="E23" s="1462"/>
      <c r="F23" s="1462"/>
      <c r="G23" s="1462"/>
      <c r="H23" s="1462"/>
      <c r="I23" s="1462"/>
      <c r="J23" s="1462"/>
      <c r="K23" s="1462"/>
      <c r="L23" s="1462"/>
      <c r="M23" s="1462"/>
      <c r="N23" s="1462"/>
      <c r="O23" s="1462"/>
      <c r="P23" s="1462"/>
      <c r="Q23" s="1462"/>
      <c r="R23" s="1462"/>
      <c r="S23" s="1462"/>
      <c r="T23" s="1462"/>
      <c r="U23" s="1462"/>
      <c r="V23" s="1462"/>
      <c r="W23" s="1462"/>
      <c r="X23" s="1462"/>
      <c r="Y23" s="1462"/>
      <c r="Z23" s="1462"/>
      <c r="AA23" s="1462"/>
      <c r="AB23" s="1462"/>
      <c r="AC23" s="1462"/>
      <c r="AD23" s="1462"/>
      <c r="AE23" s="1462"/>
      <c r="AF23" s="1462"/>
      <c r="AG23" s="1462"/>
      <c r="AH23" s="1462"/>
      <c r="AI23" s="1462"/>
      <c r="AJ23" s="1462"/>
      <c r="AK23" s="1462"/>
    </row>
    <row r="24" spans="2:37" s="21" customFormat="1" ht="14.1" customHeight="1">
      <c r="B24" s="25" t="s">
        <v>488</v>
      </c>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row>
    <row r="25" spans="2:37" s="21" customFormat="1" ht="14.1" customHeight="1">
      <c r="B25" s="25" t="s">
        <v>487</v>
      </c>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row>
    <row r="26" spans="2:37" s="21" customFormat="1" ht="14.1" customHeight="1">
      <c r="B26" s="25" t="s">
        <v>486</v>
      </c>
    </row>
    <row r="27" spans="2:37" s="21" customFormat="1" ht="14.1" customHeight="1">
      <c r="B27" s="25" t="s">
        <v>485</v>
      </c>
    </row>
    <row r="28" spans="2:37" s="21" customFormat="1" ht="14.1" customHeight="1">
      <c r="B28" s="25" t="s">
        <v>484</v>
      </c>
    </row>
    <row r="29" spans="2:37" s="21" customFormat="1" ht="14.1" customHeight="1">
      <c r="B29" s="123" t="s">
        <v>483</v>
      </c>
    </row>
    <row r="30" spans="2:37" s="21" customFormat="1" ht="14.1" customHeight="1">
      <c r="B30" s="25" t="s">
        <v>482</v>
      </c>
    </row>
    <row r="31" spans="2:37" s="21" customFormat="1" ht="14.1" customHeight="1">
      <c r="B31" s="25"/>
    </row>
    <row r="32" spans="2:37" s="21" customFormat="1" ht="20.100000000000001" customHeight="1">
      <c r="B32" s="32"/>
    </row>
    <row r="33" spans="2:37" s="12" customFormat="1" ht="20.100000000000001" customHeight="1">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2:37" s="2" customFormat="1" ht="20.100000000000001" customHeight="1">
      <c r="B34" s="98"/>
    </row>
    <row r="35" spans="2:37" s="3" customFormat="1" ht="20.100000000000001" customHeight="1">
      <c r="B35" s="674" t="s">
        <v>481</v>
      </c>
      <c r="C35" s="675"/>
      <c r="D35" s="676"/>
      <c r="E35" s="78" t="s">
        <v>10</v>
      </c>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80"/>
    </row>
    <row r="36" spans="2:37" s="3" customFormat="1" ht="20.100000000000001" customHeight="1">
      <c r="B36" s="677"/>
      <c r="C36" s="1463"/>
      <c r="D36" s="679"/>
      <c r="E36" s="715" t="s">
        <v>11</v>
      </c>
      <c r="F36" s="716"/>
      <c r="G36" s="716"/>
      <c r="H36" s="717"/>
      <c r="I36" s="946" t="s">
        <v>480</v>
      </c>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47"/>
      <c r="AH36" s="715" t="s">
        <v>11</v>
      </c>
      <c r="AI36" s="716"/>
      <c r="AJ36" s="716"/>
      <c r="AK36" s="717"/>
    </row>
    <row r="37" spans="2:37" s="3" customFormat="1" ht="20.100000000000001" customHeight="1">
      <c r="B37" s="680"/>
      <c r="C37" s="681"/>
      <c r="D37" s="682"/>
      <c r="E37" s="721"/>
      <c r="F37" s="722"/>
      <c r="G37" s="722"/>
      <c r="H37" s="722"/>
      <c r="I37" s="946" t="s">
        <v>478</v>
      </c>
      <c r="J37" s="973"/>
      <c r="K37" s="973"/>
      <c r="L37" s="973"/>
      <c r="M37" s="947"/>
      <c r="N37" s="946" t="s">
        <v>479</v>
      </c>
      <c r="O37" s="973"/>
      <c r="P37" s="973"/>
      <c r="Q37" s="973"/>
      <c r="R37" s="973"/>
      <c r="S37" s="973"/>
      <c r="T37" s="973"/>
      <c r="U37" s="973"/>
      <c r="V37" s="973"/>
      <c r="W37" s="973"/>
      <c r="X37" s="973"/>
      <c r="Y37" s="973"/>
      <c r="Z37" s="973"/>
      <c r="AA37" s="973"/>
      <c r="AB37" s="947"/>
      <c r="AC37" s="78" t="s">
        <v>478</v>
      </c>
      <c r="AD37" s="79"/>
      <c r="AE37" s="79"/>
      <c r="AF37" s="79"/>
      <c r="AG37" s="80"/>
      <c r="AH37" s="722"/>
      <c r="AI37" s="722"/>
      <c r="AJ37" s="722"/>
      <c r="AK37" s="723"/>
    </row>
    <row r="38" spans="2:37" s="3" customFormat="1" ht="20.100000000000001" customHeight="1">
      <c r="B38" s="1433" t="s">
        <v>477</v>
      </c>
      <c r="C38" s="1434"/>
      <c r="D38" s="1435"/>
      <c r="E38" s="1430" t="s">
        <v>476</v>
      </c>
      <c r="F38" s="1434"/>
      <c r="G38" s="1434"/>
      <c r="H38" s="1435"/>
      <c r="I38" s="1430" t="s">
        <v>476</v>
      </c>
      <c r="J38" s="1444"/>
      <c r="K38" s="1444"/>
      <c r="L38" s="1444"/>
      <c r="M38" s="1442"/>
      <c r="N38" s="1430" t="s">
        <v>475</v>
      </c>
      <c r="O38" s="1434" t="s">
        <v>474</v>
      </c>
      <c r="P38" s="1434"/>
      <c r="Q38" s="1434"/>
      <c r="R38" s="1434"/>
      <c r="S38" s="1434"/>
      <c r="T38" s="1434"/>
      <c r="U38" s="1434"/>
      <c r="V38" s="1434"/>
      <c r="W38" s="1434"/>
      <c r="X38" s="1434"/>
      <c r="Y38" s="1434"/>
      <c r="Z38" s="1434"/>
      <c r="AA38" s="1434"/>
      <c r="AB38" s="1442" t="s">
        <v>473</v>
      </c>
      <c r="AC38" s="1430"/>
      <c r="AD38" s="1434"/>
      <c r="AE38" s="1434"/>
      <c r="AF38" s="1434"/>
      <c r="AG38" s="1442" t="s">
        <v>472</v>
      </c>
      <c r="AH38" s="1430"/>
      <c r="AI38" s="1434"/>
      <c r="AJ38" s="1434"/>
      <c r="AK38" s="1442" t="s">
        <v>472</v>
      </c>
    </row>
    <row r="39" spans="2:37" s="3" customFormat="1" ht="20.100000000000001" customHeight="1">
      <c r="B39" s="1447"/>
      <c r="C39" s="1448"/>
      <c r="D39" s="1449"/>
      <c r="E39" s="1431"/>
      <c r="F39" s="1448"/>
      <c r="G39" s="1448"/>
      <c r="H39" s="1449"/>
      <c r="I39" s="1431"/>
      <c r="J39" s="1445"/>
      <c r="K39" s="1445"/>
      <c r="L39" s="1445"/>
      <c r="M39" s="1443"/>
      <c r="N39" s="1431"/>
      <c r="O39" s="1448"/>
      <c r="P39" s="1448"/>
      <c r="Q39" s="1448"/>
      <c r="R39" s="1448"/>
      <c r="S39" s="1448"/>
      <c r="T39" s="1448"/>
      <c r="U39" s="1448"/>
      <c r="V39" s="1448"/>
      <c r="W39" s="1448"/>
      <c r="X39" s="1448"/>
      <c r="Y39" s="1448"/>
      <c r="Z39" s="1448"/>
      <c r="AA39" s="1448"/>
      <c r="AB39" s="1443"/>
      <c r="AC39" s="1431"/>
      <c r="AD39" s="1448"/>
      <c r="AE39" s="1448"/>
      <c r="AF39" s="1448"/>
      <c r="AG39" s="1443"/>
      <c r="AH39" s="1431"/>
      <c r="AI39" s="1448"/>
      <c r="AJ39" s="1448"/>
      <c r="AK39" s="1443"/>
    </row>
    <row r="40" spans="2:37" s="3" customFormat="1" ht="20.100000000000001" customHeight="1">
      <c r="B40" s="1450"/>
      <c r="C40" s="1451"/>
      <c r="D40" s="1452"/>
      <c r="E40" s="1431"/>
      <c r="F40" s="1451"/>
      <c r="G40" s="1451"/>
      <c r="H40" s="1452"/>
      <c r="I40" s="1431"/>
      <c r="J40" s="1445"/>
      <c r="K40" s="1445"/>
      <c r="L40" s="1445"/>
      <c r="M40" s="1443"/>
      <c r="N40" s="1432"/>
      <c r="O40" s="1451"/>
      <c r="P40" s="1451"/>
      <c r="Q40" s="1451"/>
      <c r="R40" s="1451"/>
      <c r="S40" s="1451"/>
      <c r="T40" s="1451"/>
      <c r="U40" s="1451"/>
      <c r="V40" s="1451"/>
      <c r="W40" s="1451"/>
      <c r="X40" s="1451"/>
      <c r="Y40" s="1451"/>
      <c r="Z40" s="1451"/>
      <c r="AA40" s="1451"/>
      <c r="AB40" s="1446"/>
      <c r="AC40" s="1431"/>
      <c r="AD40" s="1451"/>
      <c r="AE40" s="1451"/>
      <c r="AF40" s="1451"/>
      <c r="AG40" s="1443"/>
      <c r="AH40" s="1431"/>
      <c r="AI40" s="1451"/>
      <c r="AJ40" s="1451"/>
      <c r="AK40" s="1443"/>
    </row>
    <row r="41" spans="2:37" s="3" customFormat="1" ht="20.100000000000001" customHeight="1">
      <c r="B41" s="1456" t="s">
        <v>471</v>
      </c>
      <c r="C41" s="1457"/>
      <c r="D41" s="1453" t="s">
        <v>470</v>
      </c>
      <c r="E41" s="1418" t="s">
        <v>466</v>
      </c>
      <c r="F41" s="1419"/>
      <c r="G41" s="1419"/>
      <c r="H41" s="1420"/>
      <c r="I41" s="1418" t="s">
        <v>469</v>
      </c>
      <c r="J41" s="1419"/>
      <c r="K41" s="1419"/>
      <c r="L41" s="1419"/>
      <c r="M41" s="1420"/>
      <c r="N41" s="1418" t="s">
        <v>468</v>
      </c>
      <c r="O41" s="1419"/>
      <c r="P41" s="1419"/>
      <c r="Q41" s="1419"/>
      <c r="R41" s="1419"/>
      <c r="S41" s="1419"/>
      <c r="T41" s="1419"/>
      <c r="U41" s="1419"/>
      <c r="V41" s="1419"/>
      <c r="W41" s="1419"/>
      <c r="X41" s="1419"/>
      <c r="Y41" s="1419"/>
      <c r="Z41" s="1419"/>
      <c r="AA41" s="1419"/>
      <c r="AB41" s="1420"/>
      <c r="AC41" s="1418" t="s">
        <v>467</v>
      </c>
      <c r="AD41" s="1419"/>
      <c r="AE41" s="1419"/>
      <c r="AF41" s="1419"/>
      <c r="AG41" s="1420"/>
      <c r="AH41" s="1418" t="s">
        <v>466</v>
      </c>
      <c r="AI41" s="1419"/>
      <c r="AJ41" s="1419"/>
      <c r="AK41" s="1420"/>
    </row>
    <row r="42" spans="2:37" s="3" customFormat="1" ht="20.100000000000001" customHeight="1">
      <c r="B42" s="1458"/>
      <c r="C42" s="1459"/>
      <c r="D42" s="1454"/>
      <c r="E42" s="1421"/>
      <c r="F42" s="1422"/>
      <c r="G42" s="1422"/>
      <c r="H42" s="1423"/>
      <c r="I42" s="1421"/>
      <c r="J42" s="1422"/>
      <c r="K42" s="1422"/>
      <c r="L42" s="1422"/>
      <c r="M42" s="1423"/>
      <c r="N42" s="1421"/>
      <c r="O42" s="1422"/>
      <c r="P42" s="1422"/>
      <c r="Q42" s="1422"/>
      <c r="R42" s="1422"/>
      <c r="S42" s="1422"/>
      <c r="T42" s="1422"/>
      <c r="U42" s="1422"/>
      <c r="V42" s="1422"/>
      <c r="W42" s="1422"/>
      <c r="X42" s="1422"/>
      <c r="Y42" s="1422"/>
      <c r="Z42" s="1422"/>
      <c r="AA42" s="1422"/>
      <c r="AB42" s="1423"/>
      <c r="AC42" s="1421"/>
      <c r="AD42" s="1422"/>
      <c r="AE42" s="1422"/>
      <c r="AF42" s="1422"/>
      <c r="AG42" s="1423"/>
      <c r="AH42" s="1421"/>
      <c r="AI42" s="1422"/>
      <c r="AJ42" s="1422"/>
      <c r="AK42" s="1423"/>
    </row>
    <row r="43" spans="2:37" s="3" customFormat="1" ht="20.100000000000001" customHeight="1">
      <c r="B43" s="1458"/>
      <c r="C43" s="1459"/>
      <c r="D43" s="1454"/>
      <c r="E43" s="1421"/>
      <c r="F43" s="1422"/>
      <c r="G43" s="1422"/>
      <c r="H43" s="1423"/>
      <c r="I43" s="1421"/>
      <c r="J43" s="1422"/>
      <c r="K43" s="1422"/>
      <c r="L43" s="1422"/>
      <c r="M43" s="1423"/>
      <c r="N43" s="1421"/>
      <c r="O43" s="1422"/>
      <c r="P43" s="1422"/>
      <c r="Q43" s="1422"/>
      <c r="R43" s="1422"/>
      <c r="S43" s="1422"/>
      <c r="T43" s="1422"/>
      <c r="U43" s="1422"/>
      <c r="V43" s="1422"/>
      <c r="W43" s="1422"/>
      <c r="X43" s="1422"/>
      <c r="Y43" s="1422"/>
      <c r="Z43" s="1422"/>
      <c r="AA43" s="1422"/>
      <c r="AB43" s="1423"/>
      <c r="AC43" s="1421"/>
      <c r="AD43" s="1422"/>
      <c r="AE43" s="1422"/>
      <c r="AF43" s="1422"/>
      <c r="AG43" s="1423"/>
      <c r="AH43" s="1421"/>
      <c r="AI43" s="1422"/>
      <c r="AJ43" s="1422"/>
      <c r="AK43" s="1423"/>
    </row>
    <row r="44" spans="2:37" s="3" customFormat="1" ht="20.100000000000001" customHeight="1">
      <c r="B44" s="1458"/>
      <c r="C44" s="1459"/>
      <c r="D44" s="1454"/>
      <c r="E44" s="1421"/>
      <c r="F44" s="1422"/>
      <c r="G44" s="1422"/>
      <c r="H44" s="1423"/>
      <c r="I44" s="1421"/>
      <c r="J44" s="1422"/>
      <c r="K44" s="1422"/>
      <c r="L44" s="1422"/>
      <c r="M44" s="1423"/>
      <c r="N44" s="1421"/>
      <c r="O44" s="1422"/>
      <c r="P44" s="1422"/>
      <c r="Q44" s="1422"/>
      <c r="R44" s="1422"/>
      <c r="S44" s="1422"/>
      <c r="T44" s="1422"/>
      <c r="U44" s="1422"/>
      <c r="V44" s="1422"/>
      <c r="W44" s="1422"/>
      <c r="X44" s="1422"/>
      <c r="Y44" s="1422"/>
      <c r="Z44" s="1422"/>
      <c r="AA44" s="1422"/>
      <c r="AB44" s="1423"/>
      <c r="AC44" s="1421"/>
      <c r="AD44" s="1422"/>
      <c r="AE44" s="1422"/>
      <c r="AF44" s="1422"/>
      <c r="AG44" s="1423"/>
      <c r="AH44" s="1421"/>
      <c r="AI44" s="1422"/>
      <c r="AJ44" s="1422"/>
      <c r="AK44" s="1423"/>
    </row>
    <row r="45" spans="2:37" s="3" customFormat="1" ht="20.100000000000001" customHeight="1">
      <c r="B45" s="1458"/>
      <c r="C45" s="1459"/>
      <c r="D45" s="1454"/>
      <c r="E45" s="1424" t="s">
        <v>463</v>
      </c>
      <c r="F45" s="1425"/>
      <c r="G45" s="1425"/>
      <c r="H45" s="1426"/>
      <c r="I45" s="1424" t="s">
        <v>464</v>
      </c>
      <c r="J45" s="1425"/>
      <c r="K45" s="1425"/>
      <c r="L45" s="1425"/>
      <c r="M45" s="1426"/>
      <c r="N45" s="1424" t="s">
        <v>465</v>
      </c>
      <c r="O45" s="1425"/>
      <c r="P45" s="1425"/>
      <c r="Q45" s="1425"/>
      <c r="R45" s="1425"/>
      <c r="S45" s="1425"/>
      <c r="T45" s="1425"/>
      <c r="U45" s="1425"/>
      <c r="V45" s="1425"/>
      <c r="W45" s="1425"/>
      <c r="X45" s="1425"/>
      <c r="Y45" s="1425"/>
      <c r="Z45" s="1425"/>
      <c r="AA45" s="1425"/>
      <c r="AB45" s="1426"/>
      <c r="AC45" s="1424" t="s">
        <v>464</v>
      </c>
      <c r="AD45" s="1425"/>
      <c r="AE45" s="1425"/>
      <c r="AF45" s="1425"/>
      <c r="AG45" s="1426"/>
      <c r="AH45" s="1424" t="s">
        <v>463</v>
      </c>
      <c r="AI45" s="1425"/>
      <c r="AJ45" s="1425"/>
      <c r="AK45" s="1426"/>
    </row>
    <row r="46" spans="2:37" s="3" customFormat="1" ht="20.100000000000001" customHeight="1">
      <c r="B46" s="1458"/>
      <c r="C46" s="1459"/>
      <c r="D46" s="1454"/>
      <c r="E46" s="1421"/>
      <c r="F46" s="1422"/>
      <c r="G46" s="1422"/>
      <c r="H46" s="1423"/>
      <c r="I46" s="1421"/>
      <c r="J46" s="1422"/>
      <c r="K46" s="1422"/>
      <c r="L46" s="1422"/>
      <c r="M46" s="1423"/>
      <c r="N46" s="1421"/>
      <c r="O46" s="1422"/>
      <c r="P46" s="1422"/>
      <c r="Q46" s="1422"/>
      <c r="R46" s="1422"/>
      <c r="S46" s="1422"/>
      <c r="T46" s="1422"/>
      <c r="U46" s="1422"/>
      <c r="V46" s="1422"/>
      <c r="W46" s="1422"/>
      <c r="X46" s="1422"/>
      <c r="Y46" s="1422"/>
      <c r="Z46" s="1422"/>
      <c r="AA46" s="1422"/>
      <c r="AB46" s="1423"/>
      <c r="AC46" s="1421"/>
      <c r="AD46" s="1422"/>
      <c r="AE46" s="1422"/>
      <c r="AF46" s="1422"/>
      <c r="AG46" s="1423"/>
      <c r="AH46" s="1421"/>
      <c r="AI46" s="1422"/>
      <c r="AJ46" s="1422"/>
      <c r="AK46" s="1423"/>
    </row>
    <row r="47" spans="2:37" s="3" customFormat="1" ht="20.100000000000001" customHeight="1">
      <c r="B47" s="1460"/>
      <c r="C47" s="1461"/>
      <c r="D47" s="1455"/>
      <c r="E47" s="1427"/>
      <c r="F47" s="1428"/>
      <c r="G47" s="1428"/>
      <c r="H47" s="1429"/>
      <c r="I47" s="1427"/>
      <c r="J47" s="1428"/>
      <c r="K47" s="1428"/>
      <c r="L47" s="1428"/>
      <c r="M47" s="1429"/>
      <c r="N47" s="1427"/>
      <c r="O47" s="1428"/>
      <c r="P47" s="1428"/>
      <c r="Q47" s="1428"/>
      <c r="R47" s="1428"/>
      <c r="S47" s="1428"/>
      <c r="T47" s="1428"/>
      <c r="U47" s="1428"/>
      <c r="V47" s="1428"/>
      <c r="W47" s="1428"/>
      <c r="X47" s="1428"/>
      <c r="Y47" s="1428"/>
      <c r="Z47" s="1428"/>
      <c r="AA47" s="1428"/>
      <c r="AB47" s="1429"/>
      <c r="AC47" s="1427"/>
      <c r="AD47" s="1428"/>
      <c r="AE47" s="1428"/>
      <c r="AF47" s="1428"/>
      <c r="AG47" s="1429"/>
      <c r="AH47" s="1427"/>
      <c r="AI47" s="1428"/>
      <c r="AJ47" s="1428"/>
      <c r="AK47" s="1429"/>
    </row>
    <row r="48" spans="2:37" s="21" customFormat="1" ht="14.1" customHeight="1">
      <c r="B48" s="32" t="s">
        <v>462</v>
      </c>
    </row>
    <row r="49" spans="1:37" s="21" customFormat="1" ht="14.1" customHeight="1">
      <c r="B49" s="32" t="s">
        <v>461</v>
      </c>
    </row>
    <row r="50" spans="1:37" s="21" customFormat="1" ht="14.1" customHeight="1">
      <c r="B50" s="32" t="s">
        <v>460</v>
      </c>
    </row>
    <row r="51" spans="1:37" s="21" customFormat="1" ht="14.1" customHeight="1">
      <c r="B51" s="122" t="s">
        <v>459</v>
      </c>
    </row>
    <row r="53" spans="1:37" s="21" customFormat="1" ht="14.1" customHeight="1">
      <c r="A53" s="1512" t="s">
        <v>458</v>
      </c>
      <c r="B53" s="1512"/>
      <c r="C53" s="1512"/>
      <c r="D53" s="1512"/>
      <c r="E53" s="1512"/>
      <c r="F53" s="1512"/>
      <c r="G53" s="1512"/>
      <c r="H53" s="1512"/>
      <c r="I53" s="1512"/>
      <c r="J53" s="1512"/>
      <c r="K53" s="1512"/>
      <c r="L53" s="1512"/>
      <c r="M53" s="1512"/>
      <c r="N53" s="1512"/>
      <c r="O53" s="1512"/>
      <c r="P53" s="1512"/>
      <c r="Q53" s="1512"/>
      <c r="R53" s="1512"/>
      <c r="S53" s="1512"/>
      <c r="T53" s="1512"/>
      <c r="U53" s="1512"/>
      <c r="V53" s="1512"/>
      <c r="W53" s="1512"/>
      <c r="X53" s="1512"/>
      <c r="Y53" s="1512"/>
      <c r="Z53" s="1512"/>
      <c r="AA53" s="1512"/>
      <c r="AB53" s="1512"/>
      <c r="AC53" s="1512"/>
      <c r="AD53" s="1512"/>
      <c r="AE53" s="1512"/>
      <c r="AF53" s="1512"/>
      <c r="AG53" s="1512"/>
      <c r="AH53" s="1512"/>
      <c r="AI53" s="1512"/>
      <c r="AJ53" s="1512"/>
      <c r="AK53" s="1512"/>
    </row>
  </sheetData>
  <mergeCells count="73">
    <mergeCell ref="A53:AK53"/>
    <mergeCell ref="AF38:AF40"/>
    <mergeCell ref="AI38:AI40"/>
    <mergeCell ref="AJ38:AJ40"/>
    <mergeCell ref="F38:F40"/>
    <mergeCell ref="G38:G40"/>
    <mergeCell ref="H38:H40"/>
    <mergeCell ref="AH45:AK47"/>
    <mergeCell ref="N45:AB47"/>
    <mergeCell ref="O38:AA40"/>
    <mergeCell ref="AD38:AD40"/>
    <mergeCell ref="AH41:AK44"/>
    <mergeCell ref="AC45:AG47"/>
    <mergeCell ref="J38:J40"/>
    <mergeCell ref="M8:P12"/>
    <mergeCell ref="E12:J12"/>
    <mergeCell ref="E13:J13"/>
    <mergeCell ref="Q13:T13"/>
    <mergeCell ref="M13:P13"/>
    <mergeCell ref="Q8:T11"/>
    <mergeCell ref="I36:AG36"/>
    <mergeCell ref="AE38:AE40"/>
    <mergeCell ref="E18:J18"/>
    <mergeCell ref="E19:J19"/>
    <mergeCell ref="K18:K19"/>
    <mergeCell ref="AJ5:AK11"/>
    <mergeCell ref="AJ12:AK19"/>
    <mergeCell ref="U5:AD7"/>
    <mergeCell ref="K10:K13"/>
    <mergeCell ref="U13:Y13"/>
    <mergeCell ref="Z10:AD12"/>
    <mergeCell ref="AE5:AI12"/>
    <mergeCell ref="C5:T7"/>
    <mergeCell ref="Z13:AD13"/>
    <mergeCell ref="E10:J10"/>
    <mergeCell ref="D10:D13"/>
    <mergeCell ref="C8:L9"/>
    <mergeCell ref="C14:L17"/>
    <mergeCell ref="AE13:AI13"/>
    <mergeCell ref="D18:D19"/>
    <mergeCell ref="U10:Y12"/>
    <mergeCell ref="C4:AD4"/>
    <mergeCell ref="E45:H47"/>
    <mergeCell ref="B38:D40"/>
    <mergeCell ref="E36:H37"/>
    <mergeCell ref="D41:D47"/>
    <mergeCell ref="E38:E40"/>
    <mergeCell ref="B41:C47"/>
    <mergeCell ref="E41:H44"/>
    <mergeCell ref="N41:AB44"/>
    <mergeCell ref="B23:AK23"/>
    <mergeCell ref="B35:D37"/>
    <mergeCell ref="AH36:AK37"/>
    <mergeCell ref="I37:M37"/>
    <mergeCell ref="N37:AB37"/>
    <mergeCell ref="B8:B19"/>
    <mergeCell ref="AC41:AG44"/>
    <mergeCell ref="AE4:AK4"/>
    <mergeCell ref="I41:M44"/>
    <mergeCell ref="I45:M47"/>
    <mergeCell ref="B5:B7"/>
    <mergeCell ref="U8:AD9"/>
    <mergeCell ref="E11:J11"/>
    <mergeCell ref="AK38:AK40"/>
    <mergeCell ref="AH38:AH40"/>
    <mergeCell ref="I38:I40"/>
    <mergeCell ref="K38:K40"/>
    <mergeCell ref="AG38:AG40"/>
    <mergeCell ref="M38:M40"/>
    <mergeCell ref="L38:L40"/>
    <mergeCell ref="AC38:AC40"/>
    <mergeCell ref="N38:N40"/>
    <mergeCell ref="AB38:AB40"/>
  </mergeCells>
  <phoneticPr fontId="2"/>
  <printOptions horizontalCentered="1"/>
  <pageMargins left="0.59055118110236227" right="0.39370078740157483" top="0.51181102362204722" bottom="0.19685039370078741" header="0.51181102362204722" footer="0"/>
  <pageSetup paperSize="9" scale="91"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BZ83"/>
  <sheetViews>
    <sheetView showGridLines="0" showZeros="0" zoomScale="110" zoomScaleNormal="100" zoomScaleSheetLayoutView="120" workbookViewId="0">
      <selection activeCell="W76" sqref="W76:Y76"/>
    </sheetView>
  </sheetViews>
  <sheetFormatPr defaultColWidth="0" defaultRowHeight="12"/>
  <cols>
    <col min="1" max="36" width="2.625" style="12" customWidth="1"/>
    <col min="37" max="78" width="2.625" style="12" hidden="1" customWidth="1"/>
    <col min="79" max="16384" width="0" style="12" hidden="1"/>
  </cols>
  <sheetData>
    <row r="1" spans="1:35" s="21" customFormat="1" ht="14.1" customHeight="1">
      <c r="A1" s="27"/>
      <c r="B1" s="32"/>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row>
    <row r="2" spans="1:35" s="2" customFormat="1" ht="20.100000000000001" customHeight="1">
      <c r="A2" s="30"/>
      <c r="C2" s="189"/>
      <c r="D2" s="189"/>
      <c r="E2" s="1605"/>
      <c r="F2" s="1605"/>
      <c r="G2" s="1605"/>
      <c r="H2" s="1605"/>
      <c r="I2" s="1605"/>
      <c r="J2" s="1605"/>
      <c r="K2" s="1605"/>
      <c r="L2" s="1605"/>
      <c r="M2" s="1605"/>
      <c r="N2" s="1605"/>
      <c r="O2" s="1605"/>
      <c r="P2" s="1605"/>
      <c r="Q2" s="1605"/>
      <c r="R2" s="1605"/>
      <c r="S2" s="1605"/>
      <c r="T2" s="1605"/>
      <c r="U2" s="1605"/>
      <c r="V2" s="1605"/>
      <c r="W2" s="1605"/>
      <c r="X2" s="1605"/>
      <c r="Y2" s="1605"/>
      <c r="Z2" s="1605"/>
      <c r="AA2" s="1605"/>
      <c r="AB2" s="1605"/>
      <c r="AC2" s="1605"/>
      <c r="AD2" s="1605"/>
      <c r="AE2" s="1605"/>
      <c r="AF2" s="189"/>
      <c r="AG2" s="189"/>
      <c r="AH2" s="189"/>
      <c r="AI2" s="189"/>
    </row>
    <row r="3" spans="1:35" s="2" customFormat="1" ht="20.100000000000001" customHeight="1">
      <c r="A3" s="30"/>
      <c r="B3" s="98"/>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row>
    <row r="4" spans="1:35" ht="15.95" customHeight="1">
      <c r="A4" s="22"/>
      <c r="B4" s="7"/>
      <c r="C4" s="7" t="s">
        <v>616</v>
      </c>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row>
    <row r="5" spans="1:35" ht="15.95" customHeight="1">
      <c r="A5" s="22"/>
      <c r="B5" s="7"/>
      <c r="C5" s="7" t="s">
        <v>615</v>
      </c>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row>
    <row r="6" spans="1:35" ht="15.95" customHeight="1">
      <c r="A6" s="22"/>
      <c r="B6" s="7"/>
      <c r="C6" s="7" t="s">
        <v>614</v>
      </c>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row>
    <row r="7" spans="1:35" ht="14.1" customHeight="1">
      <c r="A7" s="22"/>
      <c r="B7" s="7"/>
      <c r="C7" s="7"/>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row>
    <row r="8" spans="1:35" ht="18.95" customHeight="1">
      <c r="A8" s="22"/>
      <c r="B8" s="7" t="s">
        <v>613</v>
      </c>
      <c r="C8" s="22"/>
      <c r="D8" s="22"/>
      <c r="E8" s="22"/>
      <c r="F8" s="22"/>
      <c r="G8" s="22"/>
      <c r="H8" s="22"/>
      <c r="I8" s="22"/>
      <c r="J8" s="22"/>
      <c r="K8" s="22"/>
      <c r="L8" s="22"/>
      <c r="M8" s="22"/>
      <c r="N8" s="22"/>
      <c r="O8" s="7" t="s">
        <v>612</v>
      </c>
      <c r="P8" s="22"/>
      <c r="Q8" s="22"/>
      <c r="R8" s="22"/>
      <c r="S8" s="22"/>
      <c r="T8" s="22"/>
      <c r="U8" s="22"/>
      <c r="V8" s="22"/>
      <c r="W8" s="22"/>
      <c r="X8" s="22"/>
      <c r="Y8" s="22"/>
      <c r="Z8" s="22"/>
      <c r="AA8" s="22"/>
      <c r="AB8" s="22"/>
      <c r="AC8" s="22"/>
      <c r="AD8" s="22"/>
      <c r="AE8" s="22"/>
      <c r="AF8" s="22"/>
    </row>
    <row r="9" spans="1:35" s="3" customFormat="1" ht="18.95" customHeight="1">
      <c r="A9" s="10"/>
      <c r="B9" s="78" t="s">
        <v>584</v>
      </c>
      <c r="C9" s="79"/>
      <c r="D9" s="79"/>
      <c r="E9" s="79"/>
      <c r="F9" s="79"/>
      <c r="G9" s="79"/>
      <c r="H9" s="80"/>
      <c r="I9" s="78" t="s">
        <v>583</v>
      </c>
      <c r="J9" s="79"/>
      <c r="K9" s="79"/>
      <c r="L9" s="80"/>
      <c r="M9" s="10"/>
      <c r="N9" s="10"/>
      <c r="O9" s="7" t="s">
        <v>611</v>
      </c>
      <c r="P9" s="10"/>
      <c r="Q9" s="10"/>
      <c r="R9" s="10"/>
      <c r="S9" s="10"/>
      <c r="T9" s="10"/>
      <c r="U9" s="10"/>
      <c r="V9" s="10"/>
      <c r="W9" s="10"/>
      <c r="X9" s="10"/>
      <c r="Y9" s="10"/>
      <c r="Z9" s="10"/>
      <c r="AA9" s="10"/>
      <c r="AB9" s="10"/>
      <c r="AC9" s="10"/>
      <c r="AD9" s="10"/>
      <c r="AE9" s="10"/>
      <c r="AF9" s="10"/>
      <c r="AG9" s="10"/>
      <c r="AH9" s="10"/>
      <c r="AI9" s="10"/>
    </row>
    <row r="10" spans="1:35" s="3" customFormat="1" ht="18.95" customHeight="1">
      <c r="A10" s="10"/>
      <c r="B10" s="1516" t="s">
        <v>287</v>
      </c>
      <c r="C10" s="1517" t="s">
        <v>580</v>
      </c>
      <c r="D10" s="1517"/>
      <c r="E10" s="1517"/>
      <c r="F10" s="1514">
        <v>9</v>
      </c>
      <c r="G10" s="1515"/>
      <c r="H10" s="5" t="s">
        <v>262</v>
      </c>
      <c r="I10" s="28"/>
      <c r="J10" s="1513">
        <f>ROUNDDOWN(F10/3,1)</f>
        <v>3</v>
      </c>
      <c r="K10" s="1514"/>
      <c r="L10" s="1453" t="s">
        <v>579</v>
      </c>
      <c r="M10" s="10"/>
      <c r="N10" s="10"/>
      <c r="O10" s="7" t="s">
        <v>610</v>
      </c>
      <c r="P10" s="10"/>
      <c r="Q10" s="10"/>
      <c r="R10" s="10"/>
      <c r="S10" s="10"/>
      <c r="T10" s="10"/>
      <c r="U10" s="10"/>
      <c r="V10" s="10"/>
      <c r="W10" s="10"/>
      <c r="X10" s="10"/>
      <c r="Y10" s="10"/>
      <c r="Z10" s="10"/>
      <c r="AA10" s="10"/>
      <c r="AB10" s="10"/>
      <c r="AC10" s="10"/>
      <c r="AD10" s="10"/>
      <c r="AE10" s="10"/>
      <c r="AF10" s="10"/>
      <c r="AG10" s="10"/>
      <c r="AH10" s="10"/>
      <c r="AI10" s="10"/>
    </row>
    <row r="11" spans="1:35" ht="18.95" customHeight="1">
      <c r="A11" s="22"/>
      <c r="B11" s="1516"/>
      <c r="C11" s="1517" t="s">
        <v>577</v>
      </c>
      <c r="D11" s="1517"/>
      <c r="E11" s="1517"/>
      <c r="F11" s="1514">
        <v>26</v>
      </c>
      <c r="G11" s="1515"/>
      <c r="H11" s="5" t="s">
        <v>262</v>
      </c>
      <c r="I11" s="28"/>
      <c r="J11" s="1513">
        <f>ROUNDDOWN(F11/6,1)</f>
        <v>4.3</v>
      </c>
      <c r="K11" s="1514"/>
      <c r="L11" s="1454"/>
      <c r="M11" s="22"/>
      <c r="N11" s="22"/>
      <c r="O11" s="7" t="s">
        <v>609</v>
      </c>
      <c r="P11" s="22"/>
      <c r="Q11" s="22"/>
      <c r="R11" s="22"/>
      <c r="S11" s="22"/>
      <c r="T11" s="22"/>
      <c r="U11" s="22"/>
      <c r="V11" s="22"/>
      <c r="W11" s="22"/>
      <c r="X11" s="22"/>
      <c r="Y11" s="22"/>
      <c r="Z11" s="22"/>
      <c r="AA11" s="22"/>
      <c r="AB11" s="22"/>
      <c r="AC11" s="22"/>
      <c r="AD11" s="22"/>
      <c r="AE11" s="22"/>
      <c r="AF11" s="22"/>
      <c r="AG11" s="22"/>
      <c r="AH11" s="22"/>
      <c r="AI11" s="22"/>
    </row>
    <row r="12" spans="1:35" ht="18.95" customHeight="1">
      <c r="A12" s="22"/>
      <c r="B12" s="1516"/>
      <c r="C12" s="1517" t="s">
        <v>576</v>
      </c>
      <c r="D12" s="1517"/>
      <c r="E12" s="1517"/>
      <c r="F12" s="1514">
        <v>34</v>
      </c>
      <c r="G12" s="1515"/>
      <c r="H12" s="5" t="s">
        <v>262</v>
      </c>
      <c r="I12" s="28"/>
      <c r="J12" s="1513">
        <f>ROUNDDOWN(F12/20,1)</f>
        <v>1.7</v>
      </c>
      <c r="K12" s="1514"/>
      <c r="L12" s="1454"/>
      <c r="M12" s="22"/>
      <c r="N12" s="22"/>
      <c r="O12" s="7" t="s">
        <v>608</v>
      </c>
      <c r="P12" s="22"/>
      <c r="Q12" s="22"/>
      <c r="R12" s="22"/>
      <c r="S12" s="22"/>
      <c r="T12" s="22"/>
      <c r="U12" s="22"/>
      <c r="V12" s="22"/>
      <c r="W12" s="22"/>
      <c r="X12" s="22"/>
      <c r="Y12" s="22"/>
      <c r="Z12" s="22"/>
      <c r="AA12" s="22"/>
      <c r="AB12" s="22"/>
      <c r="AC12" s="22"/>
      <c r="AD12" s="22"/>
      <c r="AE12" s="22"/>
      <c r="AF12" s="22"/>
      <c r="AG12" s="22"/>
      <c r="AH12" s="22"/>
      <c r="AI12" s="22"/>
    </row>
    <row r="13" spans="1:35" ht="18.95" customHeight="1">
      <c r="A13" s="22"/>
      <c r="B13" s="1516"/>
      <c r="C13" s="1517" t="s">
        <v>575</v>
      </c>
      <c r="D13" s="1517"/>
      <c r="E13" s="1517"/>
      <c r="F13" s="1514">
        <v>33</v>
      </c>
      <c r="G13" s="1515"/>
      <c r="H13" s="5" t="s">
        <v>262</v>
      </c>
      <c r="I13" s="28"/>
      <c r="J13" s="1513">
        <f>ROUNDDOWN(F13/30,1)</f>
        <v>1.1000000000000001</v>
      </c>
      <c r="K13" s="1514"/>
      <c r="L13" s="1455"/>
      <c r="M13" s="22"/>
      <c r="N13" s="22"/>
      <c r="O13" s="7" t="s">
        <v>607</v>
      </c>
      <c r="P13" s="22"/>
      <c r="Q13" s="22"/>
      <c r="R13" s="22"/>
      <c r="S13" s="22"/>
      <c r="T13" s="22"/>
      <c r="U13" s="22"/>
      <c r="V13" s="22"/>
      <c r="W13" s="22"/>
      <c r="X13" s="22"/>
      <c r="Y13" s="22"/>
      <c r="Z13" s="22"/>
      <c r="AA13" s="22"/>
      <c r="AB13" s="22"/>
      <c r="AC13" s="22"/>
      <c r="AD13" s="22"/>
      <c r="AE13" s="22"/>
      <c r="AF13" s="22"/>
      <c r="AG13" s="22"/>
      <c r="AH13" s="22"/>
      <c r="AI13" s="22"/>
    </row>
    <row r="14" spans="1:35" ht="18.95" customHeight="1">
      <c r="A14" s="22"/>
      <c r="B14" s="1516"/>
      <c r="C14" s="1514" t="s">
        <v>17</v>
      </c>
      <c r="D14" s="1514"/>
      <c r="E14" s="1514"/>
      <c r="F14" s="1514">
        <f>SUM(F10:F13)</f>
        <v>102</v>
      </c>
      <c r="G14" s="1515"/>
      <c r="H14" s="5" t="s">
        <v>262</v>
      </c>
      <c r="I14" s="28"/>
      <c r="J14" s="1513">
        <f>ROUND(SUM(J10:K13),0)</f>
        <v>10</v>
      </c>
      <c r="K14" s="1514"/>
      <c r="L14" s="5" t="s">
        <v>262</v>
      </c>
      <c r="M14" s="22"/>
      <c r="N14" s="22"/>
      <c r="O14" s="174" t="s">
        <v>606</v>
      </c>
      <c r="P14" s="22"/>
      <c r="Q14" s="22"/>
      <c r="R14" s="22"/>
      <c r="S14" s="22"/>
      <c r="T14" s="22"/>
      <c r="U14" s="22"/>
      <c r="V14" s="22"/>
      <c r="W14" s="22"/>
      <c r="X14" s="22"/>
      <c r="Y14" s="22"/>
      <c r="Z14" s="22"/>
      <c r="AA14" s="22"/>
      <c r="AB14" s="22"/>
      <c r="AC14" s="22"/>
      <c r="AD14" s="22"/>
      <c r="AE14" s="22"/>
      <c r="AF14" s="22"/>
      <c r="AG14" s="22"/>
      <c r="AH14" s="22"/>
      <c r="AI14" s="22"/>
    </row>
    <row r="15" spans="1:35" ht="14.1" customHeight="1">
      <c r="A15" s="22"/>
      <c r="B15" s="7" t="s">
        <v>605</v>
      </c>
      <c r="C15" s="22"/>
      <c r="D15" s="22"/>
      <c r="E15" s="22"/>
      <c r="F15" s="22"/>
      <c r="G15" s="22"/>
      <c r="H15" s="22"/>
      <c r="I15" s="22"/>
      <c r="J15" s="188"/>
      <c r="K15" s="188"/>
      <c r="L15" s="22"/>
      <c r="M15" s="22"/>
      <c r="N15" s="22"/>
      <c r="O15" s="22"/>
      <c r="P15" s="22"/>
      <c r="Q15" s="22"/>
      <c r="R15" s="22"/>
      <c r="S15" s="22"/>
      <c r="T15" s="22"/>
      <c r="U15" s="22"/>
      <c r="V15" s="22"/>
      <c r="W15" s="22"/>
      <c r="X15" s="22"/>
      <c r="Y15" s="22"/>
      <c r="Z15" s="22"/>
      <c r="AA15" s="22"/>
      <c r="AB15" s="22"/>
      <c r="AC15" s="22"/>
      <c r="AD15" s="22"/>
      <c r="AE15" s="22"/>
      <c r="AF15" s="22"/>
      <c r="AG15" s="22"/>
      <c r="AH15" s="22"/>
      <c r="AI15" s="22"/>
    </row>
    <row r="16" spans="1:35" ht="14.1" customHeight="1">
      <c r="A16" s="22"/>
      <c r="B16" s="7"/>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row>
    <row r="17" spans="1:35" ht="18.95" customHeight="1">
      <c r="A17" s="22"/>
      <c r="B17" s="7" t="s">
        <v>604</v>
      </c>
      <c r="C17" s="22"/>
      <c r="D17" s="22"/>
      <c r="E17" s="22"/>
      <c r="F17" s="22"/>
      <c r="G17" s="22"/>
      <c r="H17" s="22"/>
      <c r="I17" s="22"/>
      <c r="J17" s="22"/>
      <c r="K17" s="22"/>
      <c r="L17" s="22"/>
      <c r="M17" s="22"/>
      <c r="N17" s="22"/>
      <c r="O17" s="22"/>
      <c r="P17" s="22"/>
      <c r="Q17" s="22"/>
      <c r="R17" s="22"/>
      <c r="S17" s="22"/>
      <c r="T17" s="22"/>
      <c r="U17" s="22"/>
      <c r="V17" s="22"/>
      <c r="W17" s="22"/>
      <c r="X17" s="22"/>
      <c r="Y17" s="180"/>
      <c r="Z17" s="180"/>
      <c r="AA17" s="180"/>
      <c r="AB17" s="180"/>
      <c r="AC17" s="180"/>
      <c r="AD17" s="180"/>
      <c r="AE17" s="180"/>
      <c r="AF17" s="180"/>
      <c r="AG17" s="187"/>
      <c r="AH17" s="187"/>
      <c r="AI17" s="26" t="s">
        <v>123</v>
      </c>
    </row>
    <row r="18" spans="1:35" ht="21.95" customHeight="1">
      <c r="A18" s="22"/>
      <c r="B18" s="946" t="s">
        <v>245</v>
      </c>
      <c r="C18" s="973"/>
      <c r="D18" s="973"/>
      <c r="E18" s="973"/>
      <c r="F18" s="973"/>
      <c r="G18" s="947"/>
      <c r="H18" s="946" t="s">
        <v>603</v>
      </c>
      <c r="I18" s="947"/>
      <c r="J18" s="1666" t="s">
        <v>602</v>
      </c>
      <c r="K18" s="973"/>
      <c r="L18" s="973"/>
      <c r="M18" s="973"/>
      <c r="N18" s="947"/>
      <c r="O18" s="946" t="s">
        <v>601</v>
      </c>
      <c r="P18" s="973"/>
      <c r="Q18" s="973"/>
      <c r="R18" s="973"/>
      <c r="S18" s="973"/>
      <c r="T18" s="973"/>
      <c r="U18" s="973"/>
      <c r="V18" s="973"/>
      <c r="W18" s="973"/>
      <c r="X18" s="973"/>
      <c r="Y18" s="973"/>
      <c r="Z18" s="973"/>
      <c r="AA18" s="973"/>
      <c r="AB18" s="973"/>
      <c r="AC18" s="947"/>
      <c r="AD18" s="946" t="s">
        <v>600</v>
      </c>
      <c r="AE18" s="947"/>
      <c r="AF18" s="946" t="s">
        <v>599</v>
      </c>
      <c r="AG18" s="973"/>
      <c r="AH18" s="973"/>
      <c r="AI18" s="947"/>
    </row>
    <row r="19" spans="1:35" ht="18.95" customHeight="1">
      <c r="A19" s="22"/>
      <c r="B19" s="1614" t="s">
        <v>598</v>
      </c>
      <c r="C19" s="186" t="s">
        <v>596</v>
      </c>
      <c r="D19" s="185"/>
      <c r="E19" s="185"/>
      <c r="F19" s="185"/>
      <c r="G19" s="184"/>
      <c r="H19" s="1433">
        <v>8</v>
      </c>
      <c r="I19" s="1435"/>
      <c r="J19" s="1566">
        <v>10</v>
      </c>
      <c r="K19" s="1567"/>
      <c r="L19" s="1567"/>
      <c r="M19" s="1567"/>
      <c r="N19" s="1568"/>
      <c r="O19" s="6" t="s">
        <v>593</v>
      </c>
      <c r="P19" s="11"/>
      <c r="Q19" s="11"/>
      <c r="R19" s="11"/>
      <c r="S19" s="11"/>
      <c r="T19" s="11"/>
      <c r="U19" s="11"/>
      <c r="V19" s="11"/>
      <c r="W19" s="11"/>
      <c r="X19" s="11"/>
      <c r="Y19" s="11"/>
      <c r="Z19" s="11"/>
      <c r="AA19" s="11"/>
      <c r="AB19" s="11"/>
      <c r="AC19" s="11"/>
      <c r="AD19" s="1433">
        <v>5</v>
      </c>
      <c r="AE19" s="1435"/>
      <c r="AF19" s="1566">
        <f>+H19*J19*AD19</f>
        <v>400</v>
      </c>
      <c r="AG19" s="1567"/>
      <c r="AH19" s="1567"/>
      <c r="AI19" s="1568"/>
    </row>
    <row r="20" spans="1:35" ht="18.95" customHeight="1">
      <c r="A20" s="22"/>
      <c r="B20" s="1660"/>
      <c r="C20" s="28" t="s">
        <v>595</v>
      </c>
      <c r="D20" s="9"/>
      <c r="E20" s="9"/>
      <c r="F20" s="9"/>
      <c r="G20" s="145"/>
      <c r="H20" s="1515">
        <v>3</v>
      </c>
      <c r="I20" s="1513"/>
      <c r="J20" s="1569">
        <v>5</v>
      </c>
      <c r="K20" s="1570"/>
      <c r="L20" s="1570"/>
      <c r="M20" s="1570"/>
      <c r="N20" s="1571"/>
      <c r="O20" s="34" t="s">
        <v>597</v>
      </c>
      <c r="P20" s="4"/>
      <c r="Q20" s="4"/>
      <c r="R20" s="4"/>
      <c r="S20" s="4"/>
      <c r="T20" s="4"/>
      <c r="U20" s="4"/>
      <c r="V20" s="4"/>
      <c r="W20" s="4"/>
      <c r="X20" s="4"/>
      <c r="Y20" s="4"/>
      <c r="Z20" s="4"/>
      <c r="AA20" s="4"/>
      <c r="AB20" s="4"/>
      <c r="AC20" s="4"/>
      <c r="AD20" s="1515">
        <v>5</v>
      </c>
      <c r="AE20" s="1513"/>
      <c r="AF20" s="1569">
        <f>+H20*J20*AD20</f>
        <v>75</v>
      </c>
      <c r="AG20" s="1570"/>
      <c r="AH20" s="1570"/>
      <c r="AI20" s="1571"/>
    </row>
    <row r="21" spans="1:35" ht="18.95" customHeight="1">
      <c r="A21" s="22"/>
      <c r="B21" s="1614" t="s">
        <v>152</v>
      </c>
      <c r="C21" s="28" t="s">
        <v>596</v>
      </c>
      <c r="D21" s="9"/>
      <c r="E21" s="9"/>
      <c r="F21" s="9"/>
      <c r="G21" s="145"/>
      <c r="H21" s="1515">
        <v>8</v>
      </c>
      <c r="I21" s="1513"/>
      <c r="J21" s="1569">
        <v>3</v>
      </c>
      <c r="K21" s="1570"/>
      <c r="L21" s="1570"/>
      <c r="M21" s="1570"/>
      <c r="N21" s="1571"/>
      <c r="O21" s="8" t="s">
        <v>593</v>
      </c>
      <c r="P21" s="4"/>
      <c r="Q21" s="4"/>
      <c r="R21" s="4"/>
      <c r="S21" s="4"/>
      <c r="T21" s="4"/>
      <c r="U21" s="4"/>
      <c r="V21" s="4"/>
      <c r="W21" s="4"/>
      <c r="X21" s="4"/>
      <c r="Y21" s="4"/>
      <c r="Z21" s="4"/>
      <c r="AA21" s="4"/>
      <c r="AB21" s="4"/>
      <c r="AC21" s="4"/>
      <c r="AD21" s="1515">
        <v>1</v>
      </c>
      <c r="AE21" s="1513"/>
      <c r="AF21" s="1569">
        <f>+H21*J21*AD21</f>
        <v>24</v>
      </c>
      <c r="AG21" s="1570"/>
      <c r="AH21" s="1570"/>
      <c r="AI21" s="1571"/>
    </row>
    <row r="22" spans="1:35" ht="18.95" customHeight="1">
      <c r="A22" s="22"/>
      <c r="B22" s="1660"/>
      <c r="C22" s="28" t="s">
        <v>595</v>
      </c>
      <c r="D22" s="9"/>
      <c r="E22" s="9"/>
      <c r="F22" s="9"/>
      <c r="G22" s="145"/>
      <c r="H22" s="1515">
        <v>3</v>
      </c>
      <c r="I22" s="1513"/>
      <c r="J22" s="1569">
        <v>2</v>
      </c>
      <c r="K22" s="1570"/>
      <c r="L22" s="1570"/>
      <c r="M22" s="1570"/>
      <c r="N22" s="1571"/>
      <c r="O22" s="1531" t="s">
        <v>594</v>
      </c>
      <c r="P22" s="1532"/>
      <c r="Q22" s="1532"/>
      <c r="R22" s="1532"/>
      <c r="S22" s="1532"/>
      <c r="T22" s="1532"/>
      <c r="U22" s="1532"/>
      <c r="V22" s="1532"/>
      <c r="W22" s="1532"/>
      <c r="X22" s="1532"/>
      <c r="Y22" s="1532"/>
      <c r="Z22" s="1532"/>
      <c r="AA22" s="1532"/>
      <c r="AB22" s="1532"/>
      <c r="AC22" s="1533"/>
      <c r="AD22" s="1515">
        <v>1</v>
      </c>
      <c r="AE22" s="1513"/>
      <c r="AF22" s="1569">
        <f>+H22*J22*AD22</f>
        <v>6</v>
      </c>
      <c r="AG22" s="1570"/>
      <c r="AH22" s="1570"/>
      <c r="AI22" s="1571"/>
    </row>
    <row r="23" spans="1:35" ht="18.95" customHeight="1">
      <c r="A23" s="22"/>
      <c r="B23" s="28" t="s">
        <v>11</v>
      </c>
      <c r="C23" s="183"/>
      <c r="D23" s="183"/>
      <c r="E23" s="183"/>
      <c r="F23" s="183"/>
      <c r="G23" s="182"/>
      <c r="H23" s="1664">
        <v>1</v>
      </c>
      <c r="I23" s="1665"/>
      <c r="J23" s="1661">
        <v>2</v>
      </c>
      <c r="K23" s="1662"/>
      <c r="L23" s="1662"/>
      <c r="M23" s="1662"/>
      <c r="N23" s="1663"/>
      <c r="O23" s="6" t="s">
        <v>593</v>
      </c>
      <c r="P23" s="107"/>
      <c r="Q23" s="107"/>
      <c r="R23" s="107"/>
      <c r="S23" s="107"/>
      <c r="T23" s="107"/>
      <c r="U23" s="107"/>
      <c r="V23" s="107"/>
      <c r="W23" s="107"/>
      <c r="X23" s="107"/>
      <c r="Y23" s="107"/>
      <c r="Z23" s="107"/>
      <c r="AA23" s="107"/>
      <c r="AB23" s="107"/>
      <c r="AC23" s="107"/>
      <c r="AD23" s="1515">
        <v>6</v>
      </c>
      <c r="AE23" s="1513"/>
      <c r="AF23" s="1569">
        <f>H23*J23*AD23</f>
        <v>12</v>
      </c>
      <c r="AG23" s="1570"/>
      <c r="AH23" s="1570"/>
      <c r="AI23" s="1571"/>
    </row>
    <row r="24" spans="1:35" ht="18.95" customHeight="1">
      <c r="A24" s="22"/>
      <c r="B24" s="1515" t="s">
        <v>592</v>
      </c>
      <c r="C24" s="1524"/>
      <c r="D24" s="1524"/>
      <c r="E24" s="1524"/>
      <c r="F24" s="1524"/>
      <c r="G24" s="1524"/>
      <c r="H24" s="1524"/>
      <c r="I24" s="1524"/>
      <c r="J24" s="1524"/>
      <c r="K24" s="1524"/>
      <c r="L24" s="1524"/>
      <c r="M24" s="1524"/>
      <c r="N24" s="1524"/>
      <c r="O24" s="1524"/>
      <c r="P24" s="1524"/>
      <c r="Q24" s="1524"/>
      <c r="R24" s="1524"/>
      <c r="S24" s="1524"/>
      <c r="T24" s="1524"/>
      <c r="U24" s="1524"/>
      <c r="V24" s="1524"/>
      <c r="W24" s="1524"/>
      <c r="X24" s="1524"/>
      <c r="Y24" s="1524"/>
      <c r="Z24" s="1524"/>
      <c r="AA24" s="1524"/>
      <c r="AB24" s="1524"/>
      <c r="AC24" s="1524"/>
      <c r="AD24" s="1524"/>
      <c r="AE24" s="1513"/>
      <c r="AF24" s="1569">
        <f>SUM(AF19:AI23)</f>
        <v>517</v>
      </c>
      <c r="AG24" s="1570"/>
      <c r="AH24" s="1570"/>
      <c r="AI24" s="1571"/>
    </row>
    <row r="25" spans="1:35" ht="18.95" customHeight="1">
      <c r="A25" s="22"/>
      <c r="B25" s="1528" t="s">
        <v>591</v>
      </c>
      <c r="C25" s="1529"/>
      <c r="D25" s="1529"/>
      <c r="E25" s="1529"/>
      <c r="F25" s="1529"/>
      <c r="G25" s="1529"/>
      <c r="H25" s="1529"/>
      <c r="I25" s="1529"/>
      <c r="J25" s="1529"/>
      <c r="K25" s="1529"/>
      <c r="L25" s="1529"/>
      <c r="M25" s="1529"/>
      <c r="N25" s="1529"/>
      <c r="O25" s="1529"/>
      <c r="P25" s="1529"/>
      <c r="Q25" s="1529"/>
      <c r="R25" s="1529"/>
      <c r="S25" s="1529"/>
      <c r="T25" s="1529"/>
      <c r="U25" s="1529"/>
      <c r="V25" s="1529"/>
      <c r="W25" s="1529"/>
      <c r="X25" s="1529"/>
      <c r="Y25" s="1529"/>
      <c r="Z25" s="1529"/>
      <c r="AA25" s="1529"/>
      <c r="AB25" s="1529"/>
      <c r="AC25" s="1529"/>
      <c r="AD25" s="1529"/>
      <c r="AE25" s="1530"/>
      <c r="AF25" s="1628">
        <f>ROUNDUP(AF24/40,0)</f>
        <v>13</v>
      </c>
      <c r="AG25" s="1576"/>
      <c r="AH25" s="1576"/>
      <c r="AI25" s="1654"/>
    </row>
    <row r="26" spans="1:35" s="21" customFormat="1" ht="14.1" customHeight="1">
      <c r="A26" s="27"/>
      <c r="B26" s="122" t="s">
        <v>590</v>
      </c>
      <c r="C26" s="27"/>
      <c r="D26" s="27"/>
      <c r="E26" s="27"/>
      <c r="F26" s="27"/>
      <c r="G26" s="27"/>
      <c r="H26" s="27"/>
      <c r="I26" s="27"/>
      <c r="J26" s="27"/>
      <c r="K26" s="27"/>
      <c r="L26" s="27"/>
      <c r="M26" s="27"/>
      <c r="N26" s="180"/>
      <c r="O26" s="180"/>
      <c r="P26" s="180"/>
      <c r="Q26" s="180"/>
      <c r="R26" s="180"/>
      <c r="S26" s="180"/>
      <c r="T26" s="180"/>
      <c r="U26" s="180"/>
      <c r="V26" s="180"/>
      <c r="W26" s="180"/>
      <c r="X26" s="180"/>
      <c r="Y26" s="180"/>
      <c r="Z26" s="180"/>
      <c r="AA26" s="180"/>
      <c r="AB26" s="180"/>
      <c r="AC26" s="180"/>
      <c r="AD26" s="180"/>
      <c r="AE26" s="180"/>
      <c r="AF26" s="180"/>
      <c r="AG26" s="181"/>
      <c r="AH26" s="181"/>
      <c r="AI26" s="181"/>
    </row>
    <row r="27" spans="1:35" s="21" customFormat="1" ht="14.1" customHeight="1">
      <c r="A27" s="27"/>
      <c r="B27" s="32" t="s">
        <v>589</v>
      </c>
      <c r="C27" s="27"/>
      <c r="D27" s="27"/>
      <c r="E27" s="27"/>
      <c r="F27" s="27"/>
      <c r="G27" s="27"/>
      <c r="H27" s="27"/>
      <c r="I27" s="27"/>
      <c r="J27" s="27"/>
      <c r="K27" s="27"/>
      <c r="L27" s="27"/>
      <c r="M27" s="27"/>
      <c r="N27" s="180"/>
      <c r="O27" s="180"/>
      <c r="P27" s="180"/>
      <c r="Q27" s="180"/>
      <c r="R27" s="180"/>
      <c r="S27" s="180"/>
      <c r="T27" s="180"/>
      <c r="U27" s="180"/>
      <c r="V27" s="180"/>
      <c r="W27" s="180"/>
      <c r="X27" s="180"/>
      <c r="Y27" s="180"/>
      <c r="Z27" s="180"/>
      <c r="AA27" s="180"/>
      <c r="AB27" s="180"/>
      <c r="AC27" s="180"/>
      <c r="AD27" s="180"/>
      <c r="AE27" s="180"/>
      <c r="AF27" s="180"/>
      <c r="AG27" s="181"/>
      <c r="AH27" s="181"/>
      <c r="AI27" s="181"/>
    </row>
    <row r="28" spans="1:35" s="21" customFormat="1" ht="14.1" customHeight="1">
      <c r="A28" s="27"/>
      <c r="B28" s="32" t="s">
        <v>588</v>
      </c>
      <c r="C28" s="27"/>
      <c r="D28" s="27"/>
      <c r="E28" s="27"/>
      <c r="F28" s="27"/>
      <c r="G28" s="27"/>
      <c r="H28" s="27"/>
      <c r="I28" s="27"/>
      <c r="J28" s="27"/>
      <c r="K28" s="27"/>
      <c r="L28" s="27"/>
      <c r="M28" s="27"/>
      <c r="N28" s="180"/>
      <c r="O28" s="180"/>
      <c r="P28" s="180"/>
      <c r="Q28" s="180"/>
      <c r="R28" s="180"/>
      <c r="S28" s="180"/>
      <c r="T28" s="180"/>
      <c r="U28" s="180"/>
      <c r="V28" s="180"/>
      <c r="W28" s="180"/>
      <c r="X28" s="180"/>
      <c r="Y28" s="180"/>
      <c r="Z28" s="180"/>
      <c r="AA28" s="180"/>
      <c r="AB28" s="180"/>
      <c r="AC28" s="180"/>
      <c r="AD28" s="180"/>
      <c r="AE28" s="180"/>
      <c r="AF28" s="180"/>
      <c r="AG28" s="181"/>
      <c r="AH28" s="181"/>
      <c r="AI28" s="181"/>
    </row>
    <row r="29" spans="1:35" ht="14.1" customHeight="1">
      <c r="A29" s="22"/>
      <c r="B29" s="7"/>
      <c r="C29" s="22"/>
      <c r="D29" s="22"/>
      <c r="E29" s="22"/>
      <c r="F29" s="22"/>
      <c r="G29" s="22"/>
      <c r="H29" s="22"/>
      <c r="I29" s="22"/>
      <c r="J29" s="22"/>
      <c r="K29" s="22"/>
      <c r="L29" s="22"/>
      <c r="M29" s="22"/>
      <c r="N29" s="180"/>
      <c r="O29" s="180"/>
      <c r="P29" s="180"/>
      <c r="Q29" s="180"/>
      <c r="R29" s="180"/>
      <c r="S29" s="180"/>
      <c r="T29" s="180"/>
      <c r="U29" s="180"/>
      <c r="V29" s="180"/>
      <c r="W29" s="180"/>
      <c r="X29" s="180"/>
      <c r="Y29" s="180"/>
      <c r="Z29" s="180"/>
      <c r="AA29" s="180"/>
      <c r="AB29" s="180"/>
      <c r="AC29" s="180"/>
      <c r="AD29" s="180"/>
      <c r="AE29" s="180"/>
      <c r="AF29" s="1629"/>
      <c r="AG29" s="1629"/>
      <c r="AH29" s="1629"/>
      <c r="AI29" s="1629"/>
    </row>
    <row r="30" spans="1:35" s="2" customFormat="1" ht="18" customHeight="1">
      <c r="A30" s="30"/>
      <c r="B30" s="98" t="s">
        <v>587</v>
      </c>
      <c r="C30" s="98"/>
      <c r="D30" s="98"/>
      <c r="E30" s="98"/>
      <c r="F30" s="98"/>
      <c r="G30" s="98"/>
      <c r="H30" s="98"/>
      <c r="I30" s="98"/>
      <c r="J30" s="30"/>
      <c r="K30" s="30"/>
      <c r="L30" s="30"/>
      <c r="M30" s="30"/>
      <c r="N30" s="30"/>
      <c r="O30" s="30"/>
      <c r="P30" s="30"/>
      <c r="Q30" s="30"/>
      <c r="R30" s="30"/>
      <c r="S30" s="30"/>
      <c r="T30" s="30"/>
      <c r="U30" s="30"/>
      <c r="V30" s="30"/>
      <c r="W30" s="30"/>
      <c r="X30" s="30"/>
      <c r="Y30" s="30"/>
      <c r="Z30" s="30"/>
      <c r="AA30" s="30"/>
      <c r="AB30" s="30"/>
      <c r="AC30" s="30"/>
      <c r="AD30" s="30"/>
      <c r="AE30" s="30"/>
      <c r="AF30" s="1629"/>
      <c r="AG30" s="1629"/>
      <c r="AH30" s="1629"/>
      <c r="AI30" s="1629"/>
    </row>
    <row r="31" spans="1:35" s="2" customFormat="1" ht="18" customHeight="1">
      <c r="A31" s="30"/>
      <c r="B31" s="7" t="s">
        <v>586</v>
      </c>
      <c r="C31" s="98"/>
      <c r="D31" s="98"/>
      <c r="E31" s="98"/>
      <c r="F31" s="98"/>
      <c r="G31" s="98"/>
      <c r="H31" s="98"/>
      <c r="I31" s="98"/>
      <c r="J31" s="30"/>
      <c r="K31" s="30"/>
      <c r="L31" s="30"/>
      <c r="M31" s="30"/>
      <c r="N31" s="30"/>
      <c r="O31" s="30"/>
      <c r="P31" s="30"/>
      <c r="Q31" s="30"/>
      <c r="S31" s="7" t="s">
        <v>585</v>
      </c>
      <c r="T31" s="30"/>
      <c r="U31" s="30"/>
      <c r="V31" s="30"/>
      <c r="W31" s="30"/>
      <c r="X31" s="30"/>
      <c r="Y31" s="30"/>
      <c r="Z31" s="30"/>
      <c r="AA31" s="30"/>
      <c r="AB31" s="30"/>
      <c r="AC31" s="30"/>
      <c r="AD31" s="30"/>
      <c r="AE31" s="180"/>
      <c r="AF31" s="180"/>
      <c r="AG31" s="180"/>
      <c r="AH31" s="180"/>
    </row>
    <row r="32" spans="1:35" s="3" customFormat="1" ht="18" customHeight="1">
      <c r="A32" s="10"/>
      <c r="B32" s="946" t="s">
        <v>584</v>
      </c>
      <c r="C32" s="973"/>
      <c r="D32" s="973"/>
      <c r="E32" s="973"/>
      <c r="F32" s="973"/>
      <c r="G32" s="973"/>
      <c r="H32" s="947"/>
      <c r="I32" s="78" t="s">
        <v>583</v>
      </c>
      <c r="J32" s="79"/>
      <c r="K32" s="79"/>
      <c r="L32" s="80"/>
      <c r="M32" s="773" t="s">
        <v>582</v>
      </c>
      <c r="N32" s="773"/>
      <c r="O32" s="773"/>
      <c r="P32" s="773"/>
      <c r="Q32" s="773"/>
      <c r="S32" s="78" t="s">
        <v>584</v>
      </c>
      <c r="T32" s="79"/>
      <c r="U32" s="79"/>
      <c r="V32" s="79"/>
      <c r="W32" s="79"/>
      <c r="X32" s="79"/>
      <c r="Y32" s="80"/>
      <c r="Z32" s="78" t="s">
        <v>583</v>
      </c>
      <c r="AA32" s="79"/>
      <c r="AB32" s="79"/>
      <c r="AC32" s="80"/>
      <c r="AD32" s="773" t="s">
        <v>582</v>
      </c>
      <c r="AE32" s="773"/>
      <c r="AF32" s="773"/>
      <c r="AG32" s="773"/>
      <c r="AH32" s="773"/>
    </row>
    <row r="33" spans="1:35" ht="18" customHeight="1">
      <c r="A33" s="22"/>
      <c r="B33" s="1516" t="s">
        <v>287</v>
      </c>
      <c r="C33" s="1517" t="s">
        <v>580</v>
      </c>
      <c r="D33" s="1517"/>
      <c r="E33" s="1517"/>
      <c r="F33" s="1514">
        <v>9</v>
      </c>
      <c r="G33" s="1515"/>
      <c r="H33" s="5" t="s">
        <v>262</v>
      </c>
      <c r="I33" s="28"/>
      <c r="J33" s="1513">
        <f>ROUNDDOWN(F33/3,1)</f>
        <v>3</v>
      </c>
      <c r="K33" s="1514"/>
      <c r="L33" s="1639" t="s">
        <v>579</v>
      </c>
      <c r="M33" s="1550" t="s">
        <v>581</v>
      </c>
      <c r="N33" s="1551"/>
      <c r="O33" s="1551"/>
      <c r="P33" s="1551"/>
      <c r="Q33" s="1552"/>
      <c r="S33" s="1516" t="s">
        <v>287</v>
      </c>
      <c r="T33" s="1517" t="s">
        <v>580</v>
      </c>
      <c r="U33" s="1517"/>
      <c r="V33" s="1517"/>
      <c r="W33" s="1514">
        <v>9</v>
      </c>
      <c r="X33" s="1515"/>
      <c r="Y33" s="5" t="s">
        <v>262</v>
      </c>
      <c r="Z33" s="28"/>
      <c r="AA33" s="1513">
        <f>ROUNDDOWN(W33/3,1)</f>
        <v>3</v>
      </c>
      <c r="AB33" s="1514"/>
      <c r="AC33" s="1453" t="s">
        <v>579</v>
      </c>
      <c r="AD33" s="1538" t="s">
        <v>578</v>
      </c>
      <c r="AE33" s="1539"/>
      <c r="AF33" s="1539"/>
      <c r="AG33" s="1539"/>
      <c r="AH33" s="1540"/>
    </row>
    <row r="34" spans="1:35" ht="18" customHeight="1">
      <c r="A34" s="22"/>
      <c r="B34" s="1516"/>
      <c r="C34" s="1517" t="s">
        <v>577</v>
      </c>
      <c r="D34" s="1517"/>
      <c r="E34" s="1517"/>
      <c r="F34" s="1514">
        <v>26</v>
      </c>
      <c r="G34" s="1515"/>
      <c r="H34" s="5" t="s">
        <v>262</v>
      </c>
      <c r="I34" s="28"/>
      <c r="J34" s="1513">
        <f>ROUNDDOWN(F34/6,1)</f>
        <v>4.3</v>
      </c>
      <c r="K34" s="1514"/>
      <c r="L34" s="1639"/>
      <c r="M34" s="1553"/>
      <c r="N34" s="1554"/>
      <c r="O34" s="1554"/>
      <c r="P34" s="1554"/>
      <c r="Q34" s="1555"/>
      <c r="S34" s="1516"/>
      <c r="T34" s="1517" t="s">
        <v>577</v>
      </c>
      <c r="U34" s="1517"/>
      <c r="V34" s="1517"/>
      <c r="W34" s="1514">
        <v>26</v>
      </c>
      <c r="X34" s="1515"/>
      <c r="Y34" s="5" t="s">
        <v>262</v>
      </c>
      <c r="Z34" s="28"/>
      <c r="AA34" s="1513">
        <f>ROUNDDOWN(W34/6,1)</f>
        <v>4.3</v>
      </c>
      <c r="AB34" s="1514"/>
      <c r="AC34" s="1454"/>
      <c r="AD34" s="1541"/>
      <c r="AE34" s="1542"/>
      <c r="AF34" s="1542"/>
      <c r="AG34" s="1542"/>
      <c r="AH34" s="1543"/>
    </row>
    <row r="35" spans="1:35" ht="18" customHeight="1">
      <c r="A35" s="22"/>
      <c r="B35" s="1516"/>
      <c r="C35" s="1517" t="s">
        <v>576</v>
      </c>
      <c r="D35" s="1517"/>
      <c r="E35" s="1517"/>
      <c r="F35" s="1514">
        <v>34</v>
      </c>
      <c r="G35" s="1515"/>
      <c r="H35" s="5" t="s">
        <v>262</v>
      </c>
      <c r="I35" s="28"/>
      <c r="J35" s="1513">
        <f>ROUNDDOWN(F35/20,1)</f>
        <v>1.7</v>
      </c>
      <c r="K35" s="1514"/>
      <c r="L35" s="1639"/>
      <c r="M35" s="1553"/>
      <c r="N35" s="1554"/>
      <c r="O35" s="1554"/>
      <c r="P35" s="1554"/>
      <c r="Q35" s="1555"/>
      <c r="S35" s="1516"/>
      <c r="T35" s="1517" t="s">
        <v>576</v>
      </c>
      <c r="U35" s="1517"/>
      <c r="V35" s="1517"/>
      <c r="W35" s="1514">
        <v>34</v>
      </c>
      <c r="X35" s="1515"/>
      <c r="Y35" s="5" t="s">
        <v>262</v>
      </c>
      <c r="Z35" s="28"/>
      <c r="AA35" s="1513">
        <f>ROUNDDOWN(W35/20,1)</f>
        <v>1.7</v>
      </c>
      <c r="AB35" s="1514"/>
      <c r="AC35" s="1454"/>
      <c r="AD35" s="1541"/>
      <c r="AE35" s="1542"/>
      <c r="AF35" s="1542"/>
      <c r="AG35" s="1542"/>
      <c r="AH35" s="1543"/>
    </row>
    <row r="36" spans="1:35" ht="18" customHeight="1">
      <c r="A36" s="22"/>
      <c r="B36" s="1516"/>
      <c r="C36" s="1517" t="s">
        <v>575</v>
      </c>
      <c r="D36" s="1517"/>
      <c r="E36" s="1517"/>
      <c r="F36" s="1514">
        <v>33</v>
      </c>
      <c r="G36" s="1515"/>
      <c r="H36" s="5" t="s">
        <v>262</v>
      </c>
      <c r="I36" s="28"/>
      <c r="J36" s="1513">
        <f>ROUNDDOWN(F36/30,1)</f>
        <v>1.1000000000000001</v>
      </c>
      <c r="K36" s="1514"/>
      <c r="L36" s="1639"/>
      <c r="M36" s="1553"/>
      <c r="N36" s="1554"/>
      <c r="O36" s="1554"/>
      <c r="P36" s="1554"/>
      <c r="Q36" s="1555"/>
      <c r="S36" s="1516"/>
      <c r="T36" s="1517" t="s">
        <v>575</v>
      </c>
      <c r="U36" s="1517"/>
      <c r="V36" s="1517"/>
      <c r="W36" s="1514">
        <v>33</v>
      </c>
      <c r="X36" s="1515"/>
      <c r="Y36" s="5" t="s">
        <v>262</v>
      </c>
      <c r="Z36" s="28"/>
      <c r="AA36" s="1513">
        <f>ROUNDDOWN(W36/30,1)</f>
        <v>1.1000000000000001</v>
      </c>
      <c r="AB36" s="1514"/>
      <c r="AC36" s="1455"/>
      <c r="AD36" s="1541"/>
      <c r="AE36" s="1542"/>
      <c r="AF36" s="1542"/>
      <c r="AG36" s="1542"/>
      <c r="AH36" s="1543"/>
    </row>
    <row r="37" spans="1:35" ht="39" customHeight="1">
      <c r="A37" s="22"/>
      <c r="B37" s="1516"/>
      <c r="C37" s="1514" t="s">
        <v>17</v>
      </c>
      <c r="D37" s="1514"/>
      <c r="E37" s="1514"/>
      <c r="F37" s="1514">
        <f>SUM(F33:F36)</f>
        <v>102</v>
      </c>
      <c r="G37" s="1515"/>
      <c r="H37" s="5" t="s">
        <v>262</v>
      </c>
      <c r="I37" s="106"/>
      <c r="J37" s="1513">
        <f>ROUND(SUM(J33:K36),0)</f>
        <v>10</v>
      </c>
      <c r="K37" s="1515"/>
      <c r="L37" s="5" t="s">
        <v>262</v>
      </c>
      <c r="M37" s="1556"/>
      <c r="N37" s="1557"/>
      <c r="O37" s="1557"/>
      <c r="P37" s="1557"/>
      <c r="Q37" s="1558"/>
      <c r="S37" s="1516"/>
      <c r="T37" s="1514" t="s">
        <v>17</v>
      </c>
      <c r="U37" s="1514"/>
      <c r="V37" s="1514"/>
      <c r="W37" s="1514">
        <f>SUM(W33:W36)</f>
        <v>102</v>
      </c>
      <c r="X37" s="1515"/>
      <c r="Y37" s="5" t="s">
        <v>262</v>
      </c>
      <c r="Z37" s="28"/>
      <c r="AA37" s="1513">
        <f>ROUND(SUM(AA33:AB36),0)</f>
        <v>10</v>
      </c>
      <c r="AB37" s="1515"/>
      <c r="AC37" s="5" t="s">
        <v>262</v>
      </c>
      <c r="AD37" s="1544"/>
      <c r="AE37" s="1545"/>
      <c r="AF37" s="1545"/>
      <c r="AG37" s="1545"/>
      <c r="AH37" s="1546"/>
    </row>
    <row r="38" spans="1:35" ht="18" customHeight="1">
      <c r="A38" s="22"/>
      <c r="B38" s="1521" t="s">
        <v>573</v>
      </c>
      <c r="C38" s="1522"/>
      <c r="D38" s="1522"/>
      <c r="E38" s="1522"/>
      <c r="F38" s="1522"/>
      <c r="G38" s="1522"/>
      <c r="H38" s="1523"/>
      <c r="I38" s="106"/>
      <c r="J38" s="1524">
        <v>1</v>
      </c>
      <c r="K38" s="1524"/>
      <c r="L38" s="5" t="s">
        <v>262</v>
      </c>
      <c r="M38" s="1528" t="s">
        <v>574</v>
      </c>
      <c r="N38" s="1529"/>
      <c r="O38" s="1529"/>
      <c r="P38" s="1529"/>
      <c r="Q38" s="1530"/>
      <c r="S38" s="1521" t="s">
        <v>573</v>
      </c>
      <c r="T38" s="1522"/>
      <c r="U38" s="1522"/>
      <c r="V38" s="1522"/>
      <c r="W38" s="1522"/>
      <c r="X38" s="1522"/>
      <c r="Y38" s="1523"/>
      <c r="Z38" s="28"/>
      <c r="AA38" s="1524"/>
      <c r="AB38" s="1524"/>
      <c r="AC38" s="5" t="s">
        <v>262</v>
      </c>
      <c r="AD38" s="1547"/>
      <c r="AE38" s="1548"/>
      <c r="AF38" s="1548"/>
      <c r="AG38" s="1548"/>
      <c r="AH38" s="1549"/>
    </row>
    <row r="39" spans="1:35" ht="30" customHeight="1">
      <c r="A39" s="22"/>
      <c r="B39" s="1525" t="s">
        <v>572</v>
      </c>
      <c r="C39" s="1522"/>
      <c r="D39" s="1522"/>
      <c r="E39" s="1522"/>
      <c r="F39" s="1522"/>
      <c r="G39" s="1522"/>
      <c r="H39" s="1523"/>
      <c r="I39" s="28"/>
      <c r="J39" s="1524">
        <v>1</v>
      </c>
      <c r="K39" s="1524"/>
      <c r="L39" s="5" t="s">
        <v>262</v>
      </c>
      <c r="M39" s="1518"/>
      <c r="N39" s="1519"/>
      <c r="O39" s="1519"/>
      <c r="P39" s="1519"/>
      <c r="Q39" s="1520"/>
      <c r="S39" s="1525" t="s">
        <v>572</v>
      </c>
      <c r="T39" s="1522"/>
      <c r="U39" s="1522"/>
      <c r="V39" s="1522"/>
      <c r="W39" s="1522"/>
      <c r="X39" s="1522"/>
      <c r="Y39" s="1523"/>
      <c r="Z39" s="28"/>
      <c r="AA39" s="1524"/>
      <c r="AB39" s="1524"/>
      <c r="AC39" s="5" t="s">
        <v>262</v>
      </c>
      <c r="AD39" s="1518" t="s">
        <v>571</v>
      </c>
      <c r="AE39" s="1519"/>
      <c r="AF39" s="1519"/>
      <c r="AG39" s="1519"/>
      <c r="AH39" s="1520"/>
    </row>
    <row r="40" spans="1:35" ht="18" customHeight="1">
      <c r="A40" s="22"/>
      <c r="B40" s="1531" t="s">
        <v>570</v>
      </c>
      <c r="C40" s="1532"/>
      <c r="D40" s="1532"/>
      <c r="E40" s="1532"/>
      <c r="F40" s="1532"/>
      <c r="G40" s="1532"/>
      <c r="H40" s="1533"/>
      <c r="I40" s="106"/>
      <c r="J40" s="1524">
        <v>1</v>
      </c>
      <c r="K40" s="1524"/>
      <c r="L40" s="5" t="s">
        <v>262</v>
      </c>
      <c r="M40" s="1531" t="s">
        <v>569</v>
      </c>
      <c r="N40" s="1532"/>
      <c r="O40" s="1532"/>
      <c r="P40" s="1532"/>
      <c r="Q40" s="1533"/>
      <c r="S40" s="1531" t="s">
        <v>570</v>
      </c>
      <c r="T40" s="1532"/>
      <c r="U40" s="1532"/>
      <c r="V40" s="1532"/>
      <c r="W40" s="1532"/>
      <c r="X40" s="1532"/>
      <c r="Y40" s="1533"/>
      <c r="Z40" s="28"/>
      <c r="AA40" s="1524">
        <v>1</v>
      </c>
      <c r="AB40" s="1524"/>
      <c r="AC40" s="5" t="s">
        <v>262</v>
      </c>
      <c r="AD40" s="1531" t="s">
        <v>569</v>
      </c>
      <c r="AE40" s="1532"/>
      <c r="AF40" s="1532"/>
      <c r="AG40" s="1532"/>
      <c r="AH40" s="1533"/>
    </row>
    <row r="41" spans="1:35" ht="21.95" customHeight="1">
      <c r="A41" s="22"/>
      <c r="B41" s="1535" t="s">
        <v>568</v>
      </c>
      <c r="C41" s="1536"/>
      <c r="D41" s="1536"/>
      <c r="E41" s="1536"/>
      <c r="F41" s="1536"/>
      <c r="G41" s="1536"/>
      <c r="H41" s="1537"/>
      <c r="I41" s="28"/>
      <c r="J41" s="1534" t="s">
        <v>567</v>
      </c>
      <c r="K41" s="1534"/>
      <c r="L41" s="5" t="s">
        <v>262</v>
      </c>
      <c r="M41" s="1518" t="s">
        <v>566</v>
      </c>
      <c r="N41" s="1519"/>
      <c r="O41" s="1519"/>
      <c r="P41" s="1519"/>
      <c r="Q41" s="1520"/>
      <c r="S41" s="1535" t="s">
        <v>568</v>
      </c>
      <c r="T41" s="1536"/>
      <c r="U41" s="1536"/>
      <c r="V41" s="1536"/>
      <c r="W41" s="1536"/>
      <c r="X41" s="1536"/>
      <c r="Y41" s="1537"/>
      <c r="Z41" s="28"/>
      <c r="AA41" s="1534" t="s">
        <v>567</v>
      </c>
      <c r="AB41" s="1534"/>
      <c r="AC41" s="5" t="s">
        <v>262</v>
      </c>
      <c r="AD41" s="1518" t="s">
        <v>566</v>
      </c>
      <c r="AE41" s="1519"/>
      <c r="AF41" s="1519"/>
      <c r="AG41" s="1519"/>
      <c r="AH41" s="1520"/>
    </row>
    <row r="42" spans="1:35" ht="30" customHeight="1">
      <c r="A42" s="22"/>
      <c r="B42" s="1525" t="s">
        <v>565</v>
      </c>
      <c r="C42" s="1526"/>
      <c r="D42" s="1526"/>
      <c r="E42" s="1526"/>
      <c r="F42" s="1526"/>
      <c r="G42" s="1526"/>
      <c r="H42" s="1527"/>
      <c r="I42" s="106"/>
      <c r="J42" s="1524">
        <v>1</v>
      </c>
      <c r="K42" s="1524"/>
      <c r="L42" s="5" t="s">
        <v>262</v>
      </c>
      <c r="M42" s="1518" t="s">
        <v>564</v>
      </c>
      <c r="N42" s="1519"/>
      <c r="O42" s="1519"/>
      <c r="P42" s="1519"/>
      <c r="Q42" s="1520"/>
      <c r="S42" s="1525" t="s">
        <v>565</v>
      </c>
      <c r="T42" s="1526"/>
      <c r="U42" s="1526"/>
      <c r="V42" s="1526"/>
      <c r="W42" s="1526"/>
      <c r="X42" s="1526"/>
      <c r="Y42" s="1527"/>
      <c r="Z42" s="28"/>
      <c r="AA42" s="1524">
        <v>2</v>
      </c>
      <c r="AB42" s="1524"/>
      <c r="AC42" s="5" t="s">
        <v>262</v>
      </c>
      <c r="AD42" s="1518" t="s">
        <v>564</v>
      </c>
      <c r="AE42" s="1519"/>
      <c r="AF42" s="1519"/>
      <c r="AG42" s="1519"/>
      <c r="AH42" s="1520"/>
    </row>
    <row r="43" spans="1:35" ht="30" customHeight="1">
      <c r="A43" s="22"/>
      <c r="B43" s="1525" t="s">
        <v>563</v>
      </c>
      <c r="C43" s="1526"/>
      <c r="D43" s="1526"/>
      <c r="E43" s="1526"/>
      <c r="F43" s="1526"/>
      <c r="G43" s="1526"/>
      <c r="H43" s="1527"/>
      <c r="I43" s="28"/>
      <c r="J43" s="1524" t="s">
        <v>562</v>
      </c>
      <c r="K43" s="1524"/>
      <c r="L43" s="5" t="s">
        <v>262</v>
      </c>
      <c r="M43" s="1518" t="s">
        <v>561</v>
      </c>
      <c r="N43" s="1519"/>
      <c r="O43" s="1519"/>
      <c r="P43" s="1519"/>
      <c r="Q43" s="1520"/>
      <c r="S43" s="1525" t="s">
        <v>563</v>
      </c>
      <c r="T43" s="1526"/>
      <c r="U43" s="1526"/>
      <c r="V43" s="1526"/>
      <c r="W43" s="1526"/>
      <c r="X43" s="1526"/>
      <c r="Y43" s="1527"/>
      <c r="Z43" s="28"/>
      <c r="AA43" s="1524" t="s">
        <v>562</v>
      </c>
      <c r="AB43" s="1524"/>
      <c r="AC43" s="5" t="s">
        <v>262</v>
      </c>
      <c r="AD43" s="1518" t="s">
        <v>561</v>
      </c>
      <c r="AE43" s="1519"/>
      <c r="AF43" s="1519"/>
      <c r="AG43" s="1519"/>
      <c r="AH43" s="1520"/>
    </row>
    <row r="44" spans="1:35" ht="18" customHeight="1">
      <c r="B44" s="1521" t="s">
        <v>559</v>
      </c>
      <c r="C44" s="1522"/>
      <c r="D44" s="1522"/>
      <c r="E44" s="1522"/>
      <c r="F44" s="1522"/>
      <c r="G44" s="1522"/>
      <c r="H44" s="1523"/>
      <c r="I44" s="28"/>
      <c r="J44" s="1524">
        <f>SUM(J37:K43)</f>
        <v>14</v>
      </c>
      <c r="K44" s="1524"/>
      <c r="L44" s="5" t="s">
        <v>262</v>
      </c>
      <c r="M44" s="1528" t="s">
        <v>560</v>
      </c>
      <c r="N44" s="1529"/>
      <c r="O44" s="1529"/>
      <c r="P44" s="1529"/>
      <c r="Q44" s="1530"/>
      <c r="S44" s="1521" t="s">
        <v>559</v>
      </c>
      <c r="T44" s="1522"/>
      <c r="U44" s="1522"/>
      <c r="V44" s="1522"/>
      <c r="W44" s="1522"/>
      <c r="X44" s="1522"/>
      <c r="Y44" s="1523"/>
      <c r="Z44" s="28"/>
      <c r="AA44" s="1524">
        <f>SUM(AA37:AB43)</f>
        <v>13</v>
      </c>
      <c r="AB44" s="1524"/>
      <c r="AC44" s="5" t="s">
        <v>262</v>
      </c>
      <c r="AD44" s="1528" t="s">
        <v>558</v>
      </c>
      <c r="AE44" s="1529"/>
      <c r="AF44" s="1529"/>
      <c r="AG44" s="1529"/>
      <c r="AH44" s="1530"/>
    </row>
    <row r="45" spans="1:35" ht="14.1" customHeight="1">
      <c r="A45" s="178"/>
      <c r="B45" s="122" t="s">
        <v>557</v>
      </c>
      <c r="C45" s="174"/>
      <c r="D45" s="174"/>
      <c r="E45" s="174"/>
      <c r="F45" s="174"/>
      <c r="G45" s="174"/>
      <c r="H45" s="174"/>
      <c r="I45" s="173"/>
      <c r="J45" s="172"/>
      <c r="K45" s="172"/>
      <c r="L45" s="172"/>
      <c r="M45" s="179"/>
      <c r="N45" s="179"/>
      <c r="O45" s="179"/>
      <c r="P45" s="179"/>
      <c r="Q45" s="179"/>
      <c r="R45" s="178"/>
      <c r="S45" s="174"/>
      <c r="T45" s="174"/>
      <c r="U45" s="174"/>
      <c r="V45" s="174"/>
      <c r="W45" s="174"/>
      <c r="X45" s="174"/>
      <c r="Y45" s="174"/>
      <c r="Z45" s="173"/>
      <c r="AA45" s="172"/>
      <c r="AB45" s="172"/>
      <c r="AC45" s="172"/>
      <c r="AD45" s="179"/>
      <c r="AE45" s="179"/>
      <c r="AF45" s="179"/>
      <c r="AG45" s="179"/>
      <c r="AH45" s="179"/>
      <c r="AI45" s="178"/>
    </row>
    <row r="46" spans="1:35" ht="14.1" customHeight="1">
      <c r="A46" s="178"/>
      <c r="B46" s="122" t="s">
        <v>556</v>
      </c>
      <c r="C46" s="174"/>
      <c r="D46" s="174"/>
      <c r="E46" s="174"/>
      <c r="F46" s="174"/>
      <c r="G46" s="174"/>
      <c r="H46" s="174"/>
      <c r="I46" s="173"/>
      <c r="J46" s="172"/>
      <c r="K46" s="172"/>
      <c r="L46" s="172"/>
      <c r="M46" s="179"/>
      <c r="N46" s="179"/>
      <c r="O46" s="179"/>
      <c r="P46" s="179"/>
      <c r="Q46" s="179"/>
      <c r="R46" s="178"/>
      <c r="S46" s="174"/>
      <c r="T46" s="174"/>
      <c r="U46" s="174"/>
      <c r="V46" s="174"/>
      <c r="W46" s="174"/>
      <c r="X46" s="174"/>
      <c r="Y46" s="174"/>
      <c r="Z46" s="173"/>
      <c r="AA46" s="172"/>
      <c r="AB46" s="172"/>
      <c r="AC46" s="172"/>
      <c r="AD46" s="179"/>
      <c r="AE46" s="179"/>
      <c r="AF46" s="179"/>
      <c r="AG46" s="179"/>
      <c r="AH46" s="179"/>
      <c r="AI46" s="178"/>
    </row>
    <row r="47" spans="1:35" ht="14.1" customHeight="1">
      <c r="A47" s="178"/>
      <c r="B47" s="122" t="s">
        <v>555</v>
      </c>
      <c r="C47" s="174"/>
      <c r="D47" s="174"/>
      <c r="E47" s="174"/>
      <c r="F47" s="174"/>
      <c r="G47" s="174"/>
      <c r="H47" s="174"/>
      <c r="I47" s="173"/>
      <c r="J47" s="172"/>
      <c r="K47" s="172"/>
      <c r="L47" s="172"/>
      <c r="M47" s="179"/>
      <c r="N47" s="179"/>
      <c r="O47" s="179"/>
      <c r="P47" s="179"/>
      <c r="Q47" s="179"/>
      <c r="R47" s="178"/>
      <c r="S47" s="174"/>
      <c r="T47" s="174"/>
      <c r="U47" s="174"/>
      <c r="V47" s="174"/>
      <c r="W47" s="174"/>
      <c r="X47" s="174"/>
      <c r="Y47" s="174"/>
      <c r="Z47" s="173"/>
      <c r="AA47" s="172"/>
      <c r="AB47" s="172"/>
      <c r="AC47" s="172"/>
      <c r="AD47" s="179"/>
      <c r="AE47" s="179"/>
      <c r="AF47" s="179"/>
      <c r="AG47" s="179"/>
      <c r="AH47" s="179"/>
      <c r="AI47" s="178"/>
    </row>
    <row r="48" spans="1:35" ht="14.1" customHeight="1">
      <c r="A48" s="178"/>
      <c r="B48" s="122" t="s">
        <v>554</v>
      </c>
      <c r="C48" s="174"/>
      <c r="D48" s="174"/>
      <c r="E48" s="174"/>
      <c r="F48" s="174"/>
      <c r="G48" s="174"/>
      <c r="H48" s="174"/>
      <c r="I48" s="173"/>
      <c r="J48" s="172"/>
      <c r="K48" s="172"/>
      <c r="L48" s="172"/>
      <c r="M48" s="179"/>
      <c r="N48" s="179"/>
      <c r="O48" s="179"/>
      <c r="P48" s="179"/>
      <c r="Q48" s="179"/>
      <c r="R48" s="178"/>
      <c r="S48" s="174"/>
      <c r="T48" s="174"/>
      <c r="U48" s="174"/>
      <c r="V48" s="174"/>
      <c r="W48" s="174"/>
      <c r="X48" s="174"/>
      <c r="Y48" s="174"/>
      <c r="Z48" s="173"/>
      <c r="AA48" s="172"/>
      <c r="AB48" s="172"/>
      <c r="AC48" s="172"/>
      <c r="AD48" s="179"/>
      <c r="AE48" s="179"/>
      <c r="AF48" s="179"/>
      <c r="AG48" s="179"/>
      <c r="AH48" s="179"/>
      <c r="AI48" s="178"/>
    </row>
    <row r="49" spans="1:35" ht="14.1" customHeight="1">
      <c r="A49" s="178"/>
      <c r="B49" s="122" t="s">
        <v>553</v>
      </c>
      <c r="C49" s="174"/>
      <c r="D49" s="174"/>
      <c r="E49" s="174"/>
      <c r="F49" s="174"/>
      <c r="G49" s="174"/>
      <c r="H49" s="174"/>
      <c r="I49" s="173"/>
      <c r="J49" s="172"/>
      <c r="K49" s="172"/>
      <c r="L49" s="172"/>
      <c r="M49" s="177"/>
      <c r="N49" s="177"/>
      <c r="O49" s="177"/>
      <c r="P49" s="177"/>
      <c r="Q49" s="177"/>
      <c r="R49" s="176"/>
      <c r="S49" s="176"/>
      <c r="T49" s="174"/>
      <c r="U49" s="174"/>
      <c r="V49" s="174"/>
      <c r="W49" s="175"/>
      <c r="X49" s="175"/>
      <c r="Y49" s="174"/>
      <c r="Z49" s="174"/>
      <c r="AA49" s="173"/>
      <c r="AB49" s="172"/>
      <c r="AC49" s="172"/>
      <c r="AD49" s="172"/>
      <c r="AE49" s="171"/>
      <c r="AF49" s="171"/>
      <c r="AG49" s="171"/>
      <c r="AH49" s="171"/>
      <c r="AI49" s="171"/>
    </row>
    <row r="50" spans="1:35" s="24" customFormat="1" ht="15.95" customHeight="1">
      <c r="A50" s="1606" t="s">
        <v>552</v>
      </c>
      <c r="B50" s="1606"/>
      <c r="C50" s="1606"/>
      <c r="D50" s="1606"/>
      <c r="E50" s="1606"/>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1606"/>
      <c r="AB50" s="1606"/>
      <c r="AC50" s="1606"/>
      <c r="AD50" s="1606"/>
      <c r="AE50" s="1606"/>
      <c r="AF50" s="1606"/>
      <c r="AG50" s="1606"/>
      <c r="AH50" s="1606"/>
      <c r="AI50" s="1606"/>
    </row>
    <row r="51" spans="1:35" ht="13.5" customHeight="1">
      <c r="A51" s="2" t="s">
        <v>551</v>
      </c>
      <c r="AI51" s="170"/>
    </row>
    <row r="52" spans="1:35" ht="27" customHeight="1">
      <c r="A52" s="1655" t="s">
        <v>550</v>
      </c>
      <c r="B52" s="1655"/>
      <c r="C52" s="1655"/>
      <c r="D52" s="1655"/>
      <c r="E52" s="1655"/>
      <c r="F52" s="1655"/>
      <c r="G52" s="1655"/>
      <c r="H52" s="1655"/>
      <c r="I52" s="1655"/>
      <c r="J52" s="1655"/>
      <c r="K52" s="1655"/>
      <c r="L52" s="1655"/>
      <c r="M52" s="1655"/>
      <c r="N52" s="1655"/>
      <c r="O52" s="1655"/>
      <c r="P52" s="1655"/>
      <c r="Q52" s="1655"/>
      <c r="R52" s="1655"/>
      <c r="S52" s="1655"/>
      <c r="T52" s="1655"/>
      <c r="U52" s="1655"/>
      <c r="V52" s="1655"/>
      <c r="W52" s="1655"/>
      <c r="X52" s="1655"/>
      <c r="Y52" s="1655"/>
      <c r="Z52" s="1655"/>
      <c r="AA52" s="1655"/>
      <c r="AB52" s="1655"/>
      <c r="AC52" s="1655"/>
      <c r="AD52" s="1655"/>
      <c r="AE52" s="1655"/>
      <c r="AF52" s="1655"/>
      <c r="AG52" s="1655"/>
      <c r="AH52" s="1655"/>
      <c r="AI52" s="1655"/>
    </row>
    <row r="53" spans="1:35" ht="22.5" customHeight="1">
      <c r="U53" s="169" t="s">
        <v>549</v>
      </c>
      <c r="V53" s="168"/>
      <c r="W53" s="168"/>
      <c r="X53" s="1656" t="s">
        <v>548</v>
      </c>
      <c r="Y53" s="1656"/>
      <c r="Z53" s="1656"/>
      <c r="AA53" s="1656"/>
      <c r="AB53" s="1656"/>
      <c r="AC53" s="1656"/>
      <c r="AD53" s="1656"/>
      <c r="AE53" s="1656"/>
      <c r="AF53" s="1656"/>
      <c r="AG53" s="1656"/>
    </row>
    <row r="54" spans="1:35" ht="18.75" customHeight="1">
      <c r="A54" s="2" t="s">
        <v>547</v>
      </c>
      <c r="AI54" s="13" t="s">
        <v>123</v>
      </c>
    </row>
    <row r="55" spans="1:35" s="3" customFormat="1" ht="27" customHeight="1">
      <c r="A55" s="946" t="s">
        <v>230</v>
      </c>
      <c r="B55" s="973"/>
      <c r="C55" s="973"/>
      <c r="D55" s="973"/>
      <c r="E55" s="973"/>
      <c r="F55" s="973"/>
      <c r="G55" s="973"/>
      <c r="H55" s="973"/>
      <c r="I55" s="973"/>
      <c r="J55" s="947"/>
      <c r="K55" s="946" t="s">
        <v>168</v>
      </c>
      <c r="L55" s="973"/>
      <c r="M55" s="973"/>
      <c r="N55" s="947"/>
      <c r="O55" s="946" t="s">
        <v>20</v>
      </c>
      <c r="P55" s="973"/>
      <c r="Q55" s="973"/>
      <c r="R55" s="947"/>
      <c r="S55" s="946" t="s">
        <v>265</v>
      </c>
      <c r="T55" s="973"/>
      <c r="U55" s="973"/>
      <c r="V55" s="973"/>
      <c r="W55" s="1657" t="s">
        <v>546</v>
      </c>
      <c r="X55" s="1658"/>
      <c r="Y55" s="1658"/>
      <c r="Z55" s="1658"/>
      <c r="AA55" s="1658"/>
      <c r="AB55" s="1658"/>
      <c r="AC55" s="1658"/>
      <c r="AD55" s="1658"/>
      <c r="AE55" s="1658"/>
      <c r="AF55" s="1658"/>
      <c r="AG55" s="1658"/>
      <c r="AH55" s="1658"/>
      <c r="AI55" s="1659"/>
    </row>
    <row r="56" spans="1:35" s="3" customFormat="1" ht="27" customHeight="1">
      <c r="A56" s="1614" t="s">
        <v>228</v>
      </c>
      <c r="B56" s="1671" t="s">
        <v>231</v>
      </c>
      <c r="C56" s="1672"/>
      <c r="D56" s="1672"/>
      <c r="E56" s="1672"/>
      <c r="F56" s="1672"/>
      <c r="G56" s="1672"/>
      <c r="H56" s="1672"/>
      <c r="I56" s="1672"/>
      <c r="J56" s="1673"/>
      <c r="K56" s="1609">
        <v>1</v>
      </c>
      <c r="L56" s="1610"/>
      <c r="M56" s="1610"/>
      <c r="N56" s="1647"/>
      <c r="O56" s="1684"/>
      <c r="P56" s="1685"/>
      <c r="Q56" s="1685"/>
      <c r="R56" s="1719"/>
      <c r="S56" s="1684"/>
      <c r="T56" s="1685"/>
      <c r="U56" s="1685"/>
      <c r="V56" s="1686"/>
      <c r="W56" s="1675" t="s">
        <v>545</v>
      </c>
      <c r="X56" s="1676"/>
      <c r="Y56" s="1676"/>
      <c r="Z56" s="1676"/>
      <c r="AA56" s="1676"/>
      <c r="AB56" s="1676"/>
      <c r="AC56" s="1676"/>
      <c r="AD56" s="1676"/>
      <c r="AE56" s="1676"/>
      <c r="AF56" s="1676"/>
      <c r="AG56" s="1677"/>
      <c r="AH56" s="1128" t="s">
        <v>174</v>
      </c>
      <c r="AI56" s="1130"/>
    </row>
    <row r="57" spans="1:35" s="3" customFormat="1" ht="27" customHeight="1" thickBot="1">
      <c r="A57" s="1670"/>
      <c r="B57" s="1630" t="s">
        <v>21</v>
      </c>
      <c r="C57" s="1631"/>
      <c r="D57" s="1631"/>
      <c r="E57" s="1631"/>
      <c r="F57" s="1631"/>
      <c r="G57" s="1631"/>
      <c r="H57" s="1631"/>
      <c r="I57" s="1631"/>
      <c r="J57" s="1632"/>
      <c r="K57" s="1648"/>
      <c r="L57" s="1649"/>
      <c r="M57" s="1649"/>
      <c r="N57" s="1650"/>
      <c r="O57" s="1687"/>
      <c r="P57" s="1688"/>
      <c r="Q57" s="1688"/>
      <c r="R57" s="1720"/>
      <c r="S57" s="1687"/>
      <c r="T57" s="1688"/>
      <c r="U57" s="1688"/>
      <c r="V57" s="1689"/>
      <c r="W57" s="1678"/>
      <c r="X57" s="1679"/>
      <c r="Y57" s="1679"/>
      <c r="Z57" s="1679"/>
      <c r="AA57" s="1679"/>
      <c r="AB57" s="1679"/>
      <c r="AC57" s="1679"/>
      <c r="AD57" s="1679"/>
      <c r="AE57" s="1679"/>
      <c r="AF57" s="1679"/>
      <c r="AG57" s="1680"/>
      <c r="AH57" s="745"/>
      <c r="AI57" s="747"/>
    </row>
    <row r="58" spans="1:35" s="3" customFormat="1" ht="27" customHeight="1">
      <c r="A58" s="1690" t="s">
        <v>263</v>
      </c>
      <c r="B58" s="1633" t="s">
        <v>42</v>
      </c>
      <c r="C58" s="1634"/>
      <c r="D58" s="1634"/>
      <c r="E58" s="1634"/>
      <c r="F58" s="1634"/>
      <c r="G58" s="1634"/>
      <c r="H58" s="1634"/>
      <c r="I58" s="1634"/>
      <c r="J58" s="1635"/>
      <c r="K58" s="1572">
        <v>14</v>
      </c>
      <c r="L58" s="1573"/>
      <c r="M58" s="1573"/>
      <c r="N58" s="150" t="s">
        <v>544</v>
      </c>
      <c r="O58" s="1693">
        <f>+K58*40*4</f>
        <v>2240</v>
      </c>
      <c r="P58" s="1694"/>
      <c r="Q58" s="1694"/>
      <c r="R58" s="1695"/>
      <c r="S58" s="1583"/>
      <c r="T58" s="1584"/>
      <c r="U58" s="1584"/>
      <c r="V58" s="1585"/>
      <c r="W58" s="1603" t="s">
        <v>226</v>
      </c>
      <c r="X58" s="1604"/>
      <c r="Y58" s="1604"/>
      <c r="Z58" s="1604"/>
      <c r="AA58" s="1604"/>
      <c r="AB58" s="1604"/>
      <c r="AC58" s="1604"/>
      <c r="AD58" s="151" t="s">
        <v>543</v>
      </c>
      <c r="AE58" s="167" t="s">
        <v>535</v>
      </c>
      <c r="AF58" s="1572">
        <v>1</v>
      </c>
      <c r="AG58" s="1573"/>
      <c r="AH58" s="1573"/>
      <c r="AI58" s="1674"/>
    </row>
    <row r="59" spans="1:35" s="3" customFormat="1" ht="27" customHeight="1">
      <c r="A59" s="1691"/>
      <c r="B59" s="1614" t="s">
        <v>280</v>
      </c>
      <c r="C59" s="1430" t="s">
        <v>225</v>
      </c>
      <c r="D59" s="14" t="s">
        <v>22</v>
      </c>
      <c r="E59" s="10"/>
      <c r="F59" s="10" t="s">
        <v>23</v>
      </c>
      <c r="G59" s="10"/>
      <c r="H59" s="10"/>
      <c r="I59" s="10"/>
      <c r="J59" s="166" t="s">
        <v>142</v>
      </c>
      <c r="K59" s="1566"/>
      <c r="L59" s="1567"/>
      <c r="M59" s="1567"/>
      <c r="N59" s="1568"/>
      <c r="O59" s="1566">
        <f>+E59*I59*K59</f>
        <v>0</v>
      </c>
      <c r="P59" s="1567"/>
      <c r="Q59" s="1567"/>
      <c r="R59" s="1568"/>
      <c r="S59" s="1586"/>
      <c r="T59" s="1587"/>
      <c r="U59" s="1587"/>
      <c r="V59" s="1588"/>
      <c r="W59" s="1580" t="s">
        <v>287</v>
      </c>
      <c r="X59" s="1595" t="s">
        <v>24</v>
      </c>
      <c r="Y59" s="1596"/>
      <c r="Z59" s="1596"/>
      <c r="AA59" s="1597"/>
      <c r="AB59" s="1599">
        <v>9</v>
      </c>
      <c r="AC59" s="1599"/>
      <c r="AD59" s="1599"/>
      <c r="AE59" s="165" t="s">
        <v>262</v>
      </c>
      <c r="AF59" s="1600">
        <f>ROUNDDOWN(AB59/3,1)</f>
        <v>3</v>
      </c>
      <c r="AG59" s="1601"/>
      <c r="AH59" s="1602"/>
      <c r="AI59" s="1696" t="s">
        <v>501</v>
      </c>
    </row>
    <row r="60" spans="1:35" s="3" customFormat="1" ht="27" customHeight="1">
      <c r="A60" s="1691"/>
      <c r="B60" s="1615"/>
      <c r="C60" s="1431"/>
      <c r="D60" s="28" t="s">
        <v>25</v>
      </c>
      <c r="E60" s="9"/>
      <c r="F60" s="9" t="s">
        <v>26</v>
      </c>
      <c r="G60" s="9"/>
      <c r="H60" s="9"/>
      <c r="I60" s="9"/>
      <c r="J60" s="145" t="s">
        <v>141</v>
      </c>
      <c r="K60" s="1569"/>
      <c r="L60" s="1570"/>
      <c r="M60" s="1570"/>
      <c r="N60" s="1571"/>
      <c r="O60" s="1569"/>
      <c r="P60" s="1570"/>
      <c r="Q60" s="1570"/>
      <c r="R60" s="1571"/>
      <c r="S60" s="1586"/>
      <c r="T60" s="1587"/>
      <c r="U60" s="1587"/>
      <c r="V60" s="1588"/>
      <c r="W60" s="1581"/>
      <c r="X60" s="1521" t="s">
        <v>27</v>
      </c>
      <c r="Y60" s="1522"/>
      <c r="Z60" s="1522"/>
      <c r="AA60" s="1523"/>
      <c r="AB60" s="1683">
        <v>26</v>
      </c>
      <c r="AC60" s="1683"/>
      <c r="AD60" s="1683"/>
      <c r="AE60" s="146" t="s">
        <v>262</v>
      </c>
      <c r="AF60" s="1569">
        <f>ROUNDDOWN(AB60/6,1)</f>
        <v>4.3</v>
      </c>
      <c r="AG60" s="1570"/>
      <c r="AH60" s="1571"/>
      <c r="AI60" s="1696"/>
    </row>
    <row r="61" spans="1:35" s="3" customFormat="1" ht="27" customHeight="1">
      <c r="A61" s="1691"/>
      <c r="B61" s="1615"/>
      <c r="C61" s="1431"/>
      <c r="D61" s="28" t="s">
        <v>25</v>
      </c>
      <c r="E61" s="9"/>
      <c r="F61" s="9" t="s">
        <v>26</v>
      </c>
      <c r="G61" s="9"/>
      <c r="H61" s="9"/>
      <c r="I61" s="9"/>
      <c r="J61" s="145" t="s">
        <v>141</v>
      </c>
      <c r="K61" s="1569"/>
      <c r="L61" s="1570"/>
      <c r="M61" s="1570"/>
      <c r="N61" s="1571"/>
      <c r="O61" s="1569"/>
      <c r="P61" s="1570"/>
      <c r="Q61" s="1570"/>
      <c r="R61" s="1571"/>
      <c r="S61" s="1586"/>
      <c r="T61" s="1587"/>
      <c r="U61" s="1587"/>
      <c r="V61" s="1588"/>
      <c r="W61" s="1581"/>
      <c r="X61" s="1521" t="s">
        <v>28</v>
      </c>
      <c r="Y61" s="1522"/>
      <c r="Z61" s="1522"/>
      <c r="AA61" s="1523"/>
      <c r="AB61" s="1598">
        <v>34</v>
      </c>
      <c r="AC61" s="1598"/>
      <c r="AD61" s="1598"/>
      <c r="AE61" s="146" t="s">
        <v>262</v>
      </c>
      <c r="AF61" s="1569">
        <f>ROUNDDOWN(AB61/20,1)</f>
        <v>1.7</v>
      </c>
      <c r="AG61" s="1570"/>
      <c r="AH61" s="1571"/>
      <c r="AI61" s="1696"/>
    </row>
    <row r="62" spans="1:35" s="3" customFormat="1" ht="27" customHeight="1">
      <c r="A62" s="1691"/>
      <c r="B62" s="1615"/>
      <c r="C62" s="1431"/>
      <c r="D62" s="28" t="s">
        <v>25</v>
      </c>
      <c r="E62" s="9"/>
      <c r="F62" s="9" t="s">
        <v>26</v>
      </c>
      <c r="G62" s="9"/>
      <c r="H62" s="9"/>
      <c r="I62" s="9"/>
      <c r="J62" s="145" t="s">
        <v>141</v>
      </c>
      <c r="K62" s="1569"/>
      <c r="L62" s="1570"/>
      <c r="M62" s="1570"/>
      <c r="N62" s="1571"/>
      <c r="O62" s="1569"/>
      <c r="P62" s="1570"/>
      <c r="Q62" s="1570"/>
      <c r="R62" s="1571"/>
      <c r="S62" s="1586"/>
      <c r="T62" s="1587"/>
      <c r="U62" s="1587"/>
      <c r="V62" s="1588"/>
      <c r="W62" s="1581"/>
      <c r="X62" s="1644" t="s">
        <v>29</v>
      </c>
      <c r="Y62" s="1645"/>
      <c r="Z62" s="1645"/>
      <c r="AA62" s="1646"/>
      <c r="AB62" s="1698">
        <v>33</v>
      </c>
      <c r="AC62" s="1698"/>
      <c r="AD62" s="1698"/>
      <c r="AE62" s="164" t="s">
        <v>262</v>
      </c>
      <c r="AF62" s="1592">
        <f>ROUNDDOWN(AB62/30,1)</f>
        <v>1.1000000000000001</v>
      </c>
      <c r="AG62" s="1593"/>
      <c r="AH62" s="1594"/>
      <c r="AI62" s="1697"/>
    </row>
    <row r="63" spans="1:35" s="3" customFormat="1" ht="27" customHeight="1">
      <c r="A63" s="1691"/>
      <c r="B63" s="1615"/>
      <c r="C63" s="1589"/>
      <c r="D63" s="28" t="s">
        <v>25</v>
      </c>
      <c r="E63" s="9"/>
      <c r="F63" s="9" t="s">
        <v>26</v>
      </c>
      <c r="G63" s="9"/>
      <c r="H63" s="9"/>
      <c r="I63" s="9"/>
      <c r="J63" s="145" t="s">
        <v>141</v>
      </c>
      <c r="K63" s="1569"/>
      <c r="L63" s="1570"/>
      <c r="M63" s="1570"/>
      <c r="N63" s="1571"/>
      <c r="O63" s="1569"/>
      <c r="P63" s="1570"/>
      <c r="Q63" s="1570"/>
      <c r="R63" s="1571"/>
      <c r="S63" s="1586"/>
      <c r="T63" s="1587"/>
      <c r="U63" s="1587"/>
      <c r="V63" s="1588"/>
      <c r="W63" s="1582"/>
      <c r="X63" s="1528" t="s">
        <v>30</v>
      </c>
      <c r="Y63" s="1529"/>
      <c r="Z63" s="1529"/>
      <c r="AA63" s="1529"/>
      <c r="AB63" s="1529"/>
      <c r="AC63" s="1529"/>
      <c r="AD63" s="1529"/>
      <c r="AE63" s="5" t="s">
        <v>542</v>
      </c>
      <c r="AF63" s="1628">
        <f>ROUND(SUM(AF59:AH62),0)</f>
        <v>10</v>
      </c>
      <c r="AG63" s="1576"/>
      <c r="AH63" s="1576"/>
      <c r="AI63" s="1577"/>
    </row>
    <row r="64" spans="1:35" s="3" customFormat="1" ht="27" customHeight="1">
      <c r="A64" s="1691"/>
      <c r="B64" s="1615"/>
      <c r="C64" s="1614" t="s">
        <v>40</v>
      </c>
      <c r="D64" s="163" t="s">
        <v>25</v>
      </c>
      <c r="E64" s="147">
        <v>5</v>
      </c>
      <c r="F64" s="162" t="s">
        <v>26</v>
      </c>
      <c r="G64" s="162"/>
      <c r="H64" s="162"/>
      <c r="I64" s="147">
        <v>20</v>
      </c>
      <c r="J64" s="161" t="s">
        <v>141</v>
      </c>
      <c r="K64" s="1667">
        <v>1</v>
      </c>
      <c r="L64" s="1668"/>
      <c r="M64" s="1668"/>
      <c r="N64" s="1669"/>
      <c r="O64" s="1712"/>
      <c r="P64" s="1713"/>
      <c r="Q64" s="1713"/>
      <c r="R64" s="1714"/>
      <c r="S64" s="1586"/>
      <c r="T64" s="1587"/>
      <c r="U64" s="1587"/>
      <c r="V64" s="1588"/>
      <c r="W64" s="1578" t="s">
        <v>31</v>
      </c>
      <c r="X64" s="1579"/>
      <c r="Y64" s="1579"/>
      <c r="Z64" s="1579"/>
      <c r="AA64" s="1579"/>
      <c r="AB64" s="1579"/>
      <c r="AC64" s="1579"/>
      <c r="AD64" s="1579"/>
      <c r="AE64" s="160" t="s">
        <v>541</v>
      </c>
      <c r="AF64" s="1609">
        <v>1</v>
      </c>
      <c r="AG64" s="1610"/>
      <c r="AH64" s="1610"/>
      <c r="AI64" s="1611"/>
    </row>
    <row r="65" spans="1:35" s="3" customFormat="1" ht="27" customHeight="1">
      <c r="A65" s="1691"/>
      <c r="B65" s="1615"/>
      <c r="C65" s="1615"/>
      <c r="D65" s="28" t="s">
        <v>25</v>
      </c>
      <c r="E65" s="9"/>
      <c r="F65" s="9" t="s">
        <v>26</v>
      </c>
      <c r="G65" s="9"/>
      <c r="H65" s="9"/>
      <c r="I65" s="9"/>
      <c r="J65" s="145" t="s">
        <v>141</v>
      </c>
      <c r="K65" s="112"/>
      <c r="L65" s="49"/>
      <c r="M65" s="49"/>
      <c r="N65" s="113"/>
      <c r="O65" s="112">
        <f>+E65*I65*K65</f>
        <v>0</v>
      </c>
      <c r="P65" s="49"/>
      <c r="Q65" s="49"/>
      <c r="R65" s="113"/>
      <c r="S65" s="1586"/>
      <c r="T65" s="1587"/>
      <c r="U65" s="1587"/>
      <c r="V65" s="1588"/>
      <c r="W65" s="1612" t="s">
        <v>540</v>
      </c>
      <c r="X65" s="1613"/>
      <c r="Y65" s="1613"/>
      <c r="Z65" s="1613"/>
      <c r="AA65" s="1613"/>
      <c r="AB65" s="1613"/>
      <c r="AC65" s="1613"/>
      <c r="AD65" s="1613"/>
      <c r="AE65" s="147" t="s">
        <v>539</v>
      </c>
      <c r="AF65" s="1622">
        <v>1</v>
      </c>
      <c r="AG65" s="1623"/>
      <c r="AH65" s="1623"/>
      <c r="AI65" s="1624"/>
    </row>
    <row r="66" spans="1:35" s="3" customFormat="1" ht="27" customHeight="1">
      <c r="A66" s="1691"/>
      <c r="B66" s="1615"/>
      <c r="C66" s="1615"/>
      <c r="D66" s="28" t="s">
        <v>25</v>
      </c>
      <c r="E66" s="9"/>
      <c r="F66" s="9" t="s">
        <v>26</v>
      </c>
      <c r="G66" s="9"/>
      <c r="H66" s="9"/>
      <c r="I66" s="9"/>
      <c r="J66" s="145" t="s">
        <v>141</v>
      </c>
      <c r="K66" s="112"/>
      <c r="L66" s="49"/>
      <c r="M66" s="49"/>
      <c r="N66" s="113"/>
      <c r="O66" s="112"/>
      <c r="P66" s="49"/>
      <c r="Q66" s="49"/>
      <c r="R66" s="113"/>
      <c r="S66" s="1586"/>
      <c r="T66" s="1587"/>
      <c r="U66" s="1587"/>
      <c r="V66" s="1588"/>
      <c r="W66" s="1617" t="s">
        <v>538</v>
      </c>
      <c r="X66" s="1620" t="s">
        <v>266</v>
      </c>
      <c r="Y66" s="1621"/>
      <c r="Z66" s="1621"/>
      <c r="AA66" s="1621"/>
      <c r="AB66" s="1621"/>
      <c r="AC66" s="1621"/>
      <c r="AD66" s="159" t="s">
        <v>537</v>
      </c>
      <c r="AE66" s="52" t="s">
        <v>535</v>
      </c>
      <c r="AF66" s="1609">
        <v>1</v>
      </c>
      <c r="AG66" s="1610"/>
      <c r="AH66" s="1610"/>
      <c r="AI66" s="1611"/>
    </row>
    <row r="67" spans="1:35" s="3" customFormat="1" ht="27" customHeight="1">
      <c r="A67" s="1691"/>
      <c r="B67" s="1615"/>
      <c r="C67" s="1615"/>
      <c r="D67" s="28" t="s">
        <v>25</v>
      </c>
      <c r="E67" s="9"/>
      <c r="F67" s="9" t="s">
        <v>26</v>
      </c>
      <c r="G67" s="9"/>
      <c r="H67" s="9"/>
      <c r="I67" s="9"/>
      <c r="J67" s="145" t="s">
        <v>141</v>
      </c>
      <c r="K67" s="112"/>
      <c r="L67" s="49"/>
      <c r="M67" s="49"/>
      <c r="N67" s="113"/>
      <c r="O67" s="112"/>
      <c r="P67" s="49"/>
      <c r="Q67" s="49"/>
      <c r="R67" s="113"/>
      <c r="S67" s="1586"/>
      <c r="T67" s="1587"/>
      <c r="U67" s="1587"/>
      <c r="V67" s="1588"/>
      <c r="W67" s="1618"/>
      <c r="X67" s="1607" t="s">
        <v>306</v>
      </c>
      <c r="Y67" s="1608"/>
      <c r="Z67" s="1608"/>
      <c r="AA67" s="1608"/>
      <c r="AB67" s="1608"/>
      <c r="AC67" s="1608"/>
      <c r="AD67" s="147" t="s">
        <v>536</v>
      </c>
      <c r="AE67" s="48" t="s">
        <v>535</v>
      </c>
      <c r="AF67" s="1622" t="s">
        <v>534</v>
      </c>
      <c r="AG67" s="1623"/>
      <c r="AH67" s="1623"/>
      <c r="AI67" s="1624"/>
    </row>
    <row r="68" spans="1:35" s="3" customFormat="1" ht="27" customHeight="1">
      <c r="A68" s="1691"/>
      <c r="B68" s="1615"/>
      <c r="C68" s="1615"/>
      <c r="D68" s="28" t="s">
        <v>25</v>
      </c>
      <c r="E68" s="9"/>
      <c r="F68" s="9" t="s">
        <v>26</v>
      </c>
      <c r="G68" s="9"/>
      <c r="H68" s="9"/>
      <c r="I68" s="9"/>
      <c r="J68" s="145" t="s">
        <v>141</v>
      </c>
      <c r="K68" s="112"/>
      <c r="L68" s="49"/>
      <c r="M68" s="49"/>
      <c r="N68" s="113"/>
      <c r="O68" s="112"/>
      <c r="P68" s="49"/>
      <c r="Q68" s="49"/>
      <c r="R68" s="113"/>
      <c r="S68" s="1586"/>
      <c r="T68" s="1587"/>
      <c r="U68" s="1587"/>
      <c r="V68" s="1588"/>
      <c r="W68" s="1618"/>
      <c r="X68" s="1531" t="s">
        <v>211</v>
      </c>
      <c r="Y68" s="1532"/>
      <c r="Z68" s="1532"/>
      <c r="AA68" s="1532"/>
      <c r="AB68" s="1532"/>
      <c r="AC68" s="1532"/>
      <c r="AD68" s="4" t="s">
        <v>533</v>
      </c>
      <c r="AE68" s="48"/>
      <c r="AF68" s="1575"/>
      <c r="AG68" s="1576"/>
      <c r="AH68" s="1576"/>
      <c r="AI68" s="1577"/>
    </row>
    <row r="69" spans="1:35" s="3" customFormat="1" ht="27" customHeight="1">
      <c r="A69" s="1691"/>
      <c r="B69" s="1616"/>
      <c r="C69" s="1616"/>
      <c r="D69" s="15" t="s">
        <v>25</v>
      </c>
      <c r="E69" s="16"/>
      <c r="F69" s="16" t="s">
        <v>26</v>
      </c>
      <c r="G69" s="16"/>
      <c r="H69" s="16"/>
      <c r="I69" s="16"/>
      <c r="J69" s="158" t="s">
        <v>141</v>
      </c>
      <c r="K69" s="115"/>
      <c r="L69" s="116"/>
      <c r="M69" s="116"/>
      <c r="N69" s="157"/>
      <c r="O69" s="156"/>
      <c r="P69" s="26"/>
      <c r="Q69" s="26"/>
      <c r="R69" s="155"/>
      <c r="S69" s="1589"/>
      <c r="T69" s="1590"/>
      <c r="U69" s="1590"/>
      <c r="V69" s="1591"/>
      <c r="W69" s="1618"/>
      <c r="X69" s="1531" t="s">
        <v>166</v>
      </c>
      <c r="Y69" s="1532"/>
      <c r="Z69" s="1532"/>
      <c r="AA69" s="1532"/>
      <c r="AB69" s="1532"/>
      <c r="AC69" s="1532"/>
      <c r="AD69" s="4" t="s">
        <v>532</v>
      </c>
      <c r="AE69" s="48"/>
      <c r="AF69" s="1628"/>
      <c r="AG69" s="1576"/>
      <c r="AH69" s="1576"/>
      <c r="AI69" s="1577"/>
    </row>
    <row r="70" spans="1:35" s="3" customFormat="1" ht="27" customHeight="1">
      <c r="A70" s="1691"/>
      <c r="B70" s="1515" t="s">
        <v>531</v>
      </c>
      <c r="C70" s="1715"/>
      <c r="D70" s="1715"/>
      <c r="E70" s="1715"/>
      <c r="F70" s="1715"/>
      <c r="G70" s="1715"/>
      <c r="H70" s="1715"/>
      <c r="I70" s="1715"/>
      <c r="J70" s="1716"/>
      <c r="K70" s="1684"/>
      <c r="L70" s="1717"/>
      <c r="M70" s="1717"/>
      <c r="N70" s="1718"/>
      <c r="O70" s="1733">
        <f>SUM(O59:R69)</f>
        <v>0</v>
      </c>
      <c r="P70" s="1734"/>
      <c r="Q70" s="1734"/>
      <c r="R70" s="1735"/>
      <c r="S70" s="1681">
        <f>ROUND(O70/160,0)</f>
        <v>0</v>
      </c>
      <c r="T70" s="1682"/>
      <c r="U70" s="1682"/>
      <c r="V70" s="4" t="s">
        <v>530</v>
      </c>
      <c r="W70" s="1618"/>
      <c r="X70" s="1521" t="s">
        <v>529</v>
      </c>
      <c r="Y70" s="1565"/>
      <c r="Z70" s="1565"/>
      <c r="AA70" s="1565"/>
      <c r="AB70" s="1565"/>
      <c r="AC70" s="1565"/>
      <c r="AD70" s="4" t="s">
        <v>528</v>
      </c>
      <c r="AE70" s="48"/>
      <c r="AF70" s="153"/>
      <c r="AG70" s="152"/>
      <c r="AH70" s="152"/>
      <c r="AI70" s="154"/>
    </row>
    <row r="71" spans="1:35" s="3" customFormat="1" ht="27" customHeight="1">
      <c r="A71" s="1691"/>
      <c r="B71" s="1515" t="s">
        <v>264</v>
      </c>
      <c r="C71" s="1524"/>
      <c r="D71" s="1513"/>
      <c r="E71" s="1515" t="s">
        <v>42</v>
      </c>
      <c r="F71" s="1524"/>
      <c r="G71" s="1524"/>
      <c r="H71" s="1524"/>
      <c r="I71" s="1524"/>
      <c r="J71" s="1513"/>
      <c r="K71" s="1628"/>
      <c r="L71" s="1576"/>
      <c r="M71" s="1576"/>
      <c r="N71" s="5" t="s">
        <v>527</v>
      </c>
      <c r="O71" s="1709"/>
      <c r="P71" s="1710"/>
      <c r="Q71" s="1710"/>
      <c r="R71" s="1711"/>
      <c r="S71" s="1709"/>
      <c r="T71" s="1710"/>
      <c r="U71" s="1710"/>
      <c r="V71" s="1736"/>
      <c r="W71" s="1619"/>
      <c r="X71" s="1531" t="s">
        <v>37</v>
      </c>
      <c r="Y71" s="1532"/>
      <c r="Z71" s="1532"/>
      <c r="AA71" s="1532"/>
      <c r="AB71" s="1532"/>
      <c r="AC71" s="1532"/>
      <c r="AD71" s="143" t="s">
        <v>526</v>
      </c>
      <c r="AE71" s="53"/>
      <c r="AF71" s="1625"/>
      <c r="AG71" s="1626"/>
      <c r="AH71" s="1626"/>
      <c r="AI71" s="1627"/>
    </row>
    <row r="72" spans="1:35" s="3" customFormat="1" ht="27" customHeight="1" thickBot="1">
      <c r="A72" s="1692"/>
      <c r="B72" s="1630" t="s">
        <v>32</v>
      </c>
      <c r="C72" s="1631"/>
      <c r="D72" s="1631"/>
      <c r="E72" s="1631"/>
      <c r="F72" s="1631"/>
      <c r="G72" s="1631"/>
      <c r="H72" s="1631"/>
      <c r="I72" s="1631"/>
      <c r="J72" s="1631"/>
      <c r="K72" s="1631"/>
      <c r="L72" s="1631"/>
      <c r="M72" s="1631"/>
      <c r="N72" s="1631"/>
      <c r="O72" s="1631"/>
      <c r="P72" s="1631"/>
      <c r="Q72" s="1631"/>
      <c r="R72" s="1632"/>
      <c r="S72" s="1651">
        <f>+K58+S70+K71</f>
        <v>14</v>
      </c>
      <c r="T72" s="1652"/>
      <c r="U72" s="1652"/>
      <c r="V72" s="1652"/>
      <c r="W72" s="1559" t="s">
        <v>525</v>
      </c>
      <c r="X72" s="1560"/>
      <c r="Y72" s="1560"/>
      <c r="Z72" s="1560"/>
      <c r="AA72" s="1560"/>
      <c r="AB72" s="1560"/>
      <c r="AC72" s="1560"/>
      <c r="AD72" s="1560"/>
      <c r="AE72" s="1561"/>
      <c r="AF72" s="1651">
        <f>SUM(AF63:AI71)+AF58</f>
        <v>14</v>
      </c>
      <c r="AG72" s="1652"/>
      <c r="AH72" s="1652"/>
      <c r="AI72" s="1653"/>
    </row>
    <row r="73" spans="1:35" s="3" customFormat="1" ht="27" customHeight="1">
      <c r="A73" s="1707" t="s">
        <v>227</v>
      </c>
      <c r="B73" s="1633" t="s">
        <v>42</v>
      </c>
      <c r="C73" s="1634"/>
      <c r="D73" s="1634"/>
      <c r="E73" s="1634"/>
      <c r="F73" s="1634"/>
      <c r="G73" s="1634"/>
      <c r="H73" s="1634"/>
      <c r="I73" s="1634"/>
      <c r="J73" s="1635"/>
      <c r="K73" s="1572">
        <v>2</v>
      </c>
      <c r="L73" s="1573"/>
      <c r="M73" s="1573"/>
      <c r="N73" s="1574"/>
      <c r="O73" s="1729"/>
      <c r="P73" s="1730"/>
      <c r="Q73" s="1730"/>
      <c r="R73" s="1731"/>
      <c r="S73" s="1729"/>
      <c r="T73" s="1730"/>
      <c r="U73" s="1730"/>
      <c r="V73" s="1732"/>
      <c r="W73" s="1562" t="s">
        <v>524</v>
      </c>
      <c r="X73" s="1640" t="s">
        <v>523</v>
      </c>
      <c r="Y73" s="1641" t="s">
        <v>522</v>
      </c>
      <c r="Z73" s="1642"/>
      <c r="AA73" s="1642"/>
      <c r="AB73" s="1642"/>
      <c r="AC73" s="1642"/>
      <c r="AD73" s="1642"/>
      <c r="AE73" s="1643"/>
      <c r="AF73" s="14" t="s">
        <v>520</v>
      </c>
      <c r="AG73" s="10"/>
      <c r="AH73" s="10">
        <v>1</v>
      </c>
      <c r="AI73" s="20" t="s">
        <v>262</v>
      </c>
    </row>
    <row r="74" spans="1:35" s="3" customFormat="1" ht="27" customHeight="1">
      <c r="A74" s="1464"/>
      <c r="B74" s="1639" t="s">
        <v>281</v>
      </c>
      <c r="C74" s="17"/>
      <c r="D74" s="8" t="s">
        <v>25</v>
      </c>
      <c r="E74" s="8"/>
      <c r="F74" s="8" t="s">
        <v>26</v>
      </c>
      <c r="G74" s="8"/>
      <c r="H74" s="8"/>
      <c r="I74" s="8"/>
      <c r="J74" s="47" t="s">
        <v>141</v>
      </c>
      <c r="K74" s="1569"/>
      <c r="L74" s="1570"/>
      <c r="M74" s="1570"/>
      <c r="N74" s="1571"/>
      <c r="O74" s="1721"/>
      <c r="P74" s="1722"/>
      <c r="Q74" s="1722"/>
      <c r="R74" s="1727"/>
      <c r="S74" s="1721"/>
      <c r="T74" s="1722"/>
      <c r="U74" s="1722"/>
      <c r="V74" s="1723"/>
      <c r="W74" s="1563"/>
      <c r="X74" s="1473"/>
      <c r="Y74" s="742" t="s">
        <v>521</v>
      </c>
      <c r="Z74" s="743"/>
      <c r="AA74" s="743"/>
      <c r="AB74" s="743"/>
      <c r="AC74" s="743"/>
      <c r="AD74" s="743"/>
      <c r="AE74" s="744"/>
      <c r="AF74" s="149" t="s">
        <v>520</v>
      </c>
      <c r="AG74" s="148"/>
      <c r="AH74" s="148">
        <v>2</v>
      </c>
      <c r="AI74" s="71" t="s">
        <v>262</v>
      </c>
    </row>
    <row r="75" spans="1:35" s="3" customFormat="1" ht="27" customHeight="1">
      <c r="A75" s="1464"/>
      <c r="B75" s="1639"/>
      <c r="C75" s="17"/>
      <c r="D75" s="8" t="s">
        <v>25</v>
      </c>
      <c r="E75" s="8"/>
      <c r="F75" s="8" t="s">
        <v>26</v>
      </c>
      <c r="G75" s="8"/>
      <c r="H75" s="8"/>
      <c r="I75" s="8"/>
      <c r="J75" s="47" t="s">
        <v>141</v>
      </c>
      <c r="K75" s="1569"/>
      <c r="L75" s="1570"/>
      <c r="M75" s="1570"/>
      <c r="N75" s="1571"/>
      <c r="O75" s="1721"/>
      <c r="P75" s="1722"/>
      <c r="Q75" s="1722"/>
      <c r="R75" s="1727"/>
      <c r="S75" s="1721"/>
      <c r="T75" s="1722"/>
      <c r="U75" s="1722"/>
      <c r="V75" s="1723"/>
      <c r="W75" s="1564"/>
      <c r="X75" s="1474"/>
      <c r="Y75" s="1644" t="s">
        <v>519</v>
      </c>
      <c r="Z75" s="1645"/>
      <c r="AA75" s="1645"/>
      <c r="AB75" s="1645"/>
      <c r="AC75" s="1645"/>
      <c r="AD75" s="1645"/>
      <c r="AE75" s="1646"/>
      <c r="AF75" s="1700" t="s">
        <v>518</v>
      </c>
      <c r="AG75" s="1701"/>
      <c r="AH75" s="1701"/>
      <c r="AI75" s="1702"/>
    </row>
    <row r="76" spans="1:35" s="3" customFormat="1" ht="27" customHeight="1">
      <c r="A76" s="1464"/>
      <c r="B76" s="1639"/>
      <c r="C76" s="17"/>
      <c r="D76" s="8" t="s">
        <v>25</v>
      </c>
      <c r="E76" s="8"/>
      <c r="F76" s="8" t="s">
        <v>26</v>
      </c>
      <c r="G76" s="8"/>
      <c r="H76" s="8"/>
      <c r="I76" s="8"/>
      <c r="J76" s="47" t="s">
        <v>141</v>
      </c>
      <c r="K76" s="1569"/>
      <c r="L76" s="1570"/>
      <c r="M76" s="1570"/>
      <c r="N76" s="1571"/>
      <c r="O76" s="1724"/>
      <c r="P76" s="1725"/>
      <c r="Q76" s="1725"/>
      <c r="R76" s="1728"/>
      <c r="S76" s="1724"/>
      <c r="T76" s="1725"/>
      <c r="U76" s="1725"/>
      <c r="V76" s="1726"/>
      <c r="W76" s="1703" t="s">
        <v>229</v>
      </c>
      <c r="X76" s="1529"/>
      <c r="Y76" s="1529"/>
      <c r="Z76" s="1528" t="s">
        <v>241</v>
      </c>
      <c r="AA76" s="1529"/>
      <c r="AB76" s="1529"/>
      <c r="AC76" s="1529"/>
      <c r="AD76" s="1529"/>
      <c r="AE76" s="1529"/>
      <c r="AF76" s="1529"/>
      <c r="AG76" s="1529"/>
      <c r="AH76" s="1529"/>
      <c r="AI76" s="1530"/>
    </row>
    <row r="77" spans="1:35" ht="27" customHeight="1">
      <c r="A77" s="1464" t="s">
        <v>517</v>
      </c>
      <c r="B77" s="1636" t="s">
        <v>233</v>
      </c>
      <c r="C77" s="1637"/>
      <c r="D77" s="1637"/>
      <c r="E77" s="1637"/>
      <c r="F77" s="1637"/>
      <c r="G77" s="1637"/>
      <c r="H77" s="1637"/>
      <c r="I77" s="1637"/>
      <c r="J77" s="1638"/>
      <c r="K77" s="1622">
        <v>1</v>
      </c>
      <c r="L77" s="1623"/>
      <c r="M77" s="1623"/>
      <c r="N77" s="1708"/>
      <c r="O77" s="1684"/>
      <c r="P77" s="1685"/>
      <c r="Q77" s="1685"/>
      <c r="R77" s="1719"/>
      <c r="S77" s="1684"/>
      <c r="T77" s="1685"/>
      <c r="U77" s="1685"/>
      <c r="V77" s="1686"/>
      <c r="W77" s="1704" t="s">
        <v>278</v>
      </c>
      <c r="X77" s="1483"/>
      <c r="Y77" s="1483"/>
      <c r="Z77" s="1483"/>
      <c r="AA77" s="1483"/>
      <c r="AB77" s="1483"/>
      <c r="AC77" s="1483"/>
      <c r="AD77" s="1483"/>
      <c r="AE77" s="1483"/>
      <c r="AF77" s="1483"/>
      <c r="AG77" s="1483"/>
      <c r="AH77" s="1483"/>
      <c r="AI77" s="1488"/>
    </row>
    <row r="78" spans="1:35" ht="27" customHeight="1">
      <c r="A78" s="1464"/>
      <c r="B78" s="1636" t="s">
        <v>232</v>
      </c>
      <c r="C78" s="1637"/>
      <c r="D78" s="1637"/>
      <c r="E78" s="1637"/>
      <c r="F78" s="1637"/>
      <c r="G78" s="1637"/>
      <c r="H78" s="1637"/>
      <c r="I78" s="1637"/>
      <c r="J78" s="1638"/>
      <c r="K78" s="1622">
        <v>1</v>
      </c>
      <c r="L78" s="1623"/>
      <c r="M78" s="1623"/>
      <c r="N78" s="1708"/>
      <c r="O78" s="1724"/>
      <c r="P78" s="1725"/>
      <c r="Q78" s="1725"/>
      <c r="R78" s="1728"/>
      <c r="S78" s="1724"/>
      <c r="T78" s="1725"/>
      <c r="U78" s="1725"/>
      <c r="V78" s="1726"/>
      <c r="W78" s="1705"/>
      <c r="X78" s="1491"/>
      <c r="Y78" s="1491"/>
      <c r="Z78" s="1491"/>
      <c r="AA78" s="1491"/>
      <c r="AB78" s="1491"/>
      <c r="AC78" s="1491"/>
      <c r="AD78" s="1491"/>
      <c r="AE78" s="1491"/>
      <c r="AF78" s="1491"/>
      <c r="AG78" s="1491"/>
      <c r="AH78" s="1491"/>
      <c r="AI78" s="1492"/>
    </row>
    <row r="79" spans="1:35" s="3" customFormat="1" ht="27" customHeight="1">
      <c r="A79" s="1464" t="s">
        <v>279</v>
      </c>
      <c r="B79" s="1636" t="s">
        <v>42</v>
      </c>
      <c r="C79" s="1637"/>
      <c r="D79" s="1637"/>
      <c r="E79" s="1637"/>
      <c r="F79" s="1637"/>
      <c r="G79" s="1637"/>
      <c r="H79" s="1637"/>
      <c r="I79" s="1637"/>
      <c r="J79" s="1638"/>
      <c r="K79" s="1622">
        <v>1</v>
      </c>
      <c r="L79" s="1623"/>
      <c r="M79" s="1623"/>
      <c r="N79" s="1708"/>
      <c r="O79" s="1684"/>
      <c r="P79" s="1685"/>
      <c r="Q79" s="1685"/>
      <c r="R79" s="1719"/>
      <c r="S79" s="1684"/>
      <c r="T79" s="1685"/>
      <c r="U79" s="1685"/>
      <c r="V79" s="1686"/>
      <c r="W79" s="1704" t="s">
        <v>177</v>
      </c>
      <c r="X79" s="1483"/>
      <c r="Y79" s="1483"/>
      <c r="Z79" s="1483"/>
      <c r="AA79" s="1483"/>
      <c r="AB79" s="1483"/>
      <c r="AC79" s="1483"/>
      <c r="AD79" s="1483"/>
      <c r="AE79" s="1483"/>
      <c r="AF79" s="1483"/>
      <c r="AG79" s="1483"/>
      <c r="AH79" s="1483"/>
      <c r="AI79" s="1488"/>
    </row>
    <row r="80" spans="1:35" s="3" customFormat="1" ht="27" customHeight="1">
      <c r="A80" s="1464"/>
      <c r="B80" s="1464" t="s">
        <v>281</v>
      </c>
      <c r="C80" s="17"/>
      <c r="D80" s="9" t="s">
        <v>25</v>
      </c>
      <c r="E80" s="9"/>
      <c r="F80" s="9" t="s">
        <v>26</v>
      </c>
      <c r="G80" s="9"/>
      <c r="H80" s="9"/>
      <c r="I80" s="9"/>
      <c r="J80" s="145" t="s">
        <v>141</v>
      </c>
      <c r="K80" s="1569"/>
      <c r="L80" s="1570"/>
      <c r="M80" s="1570"/>
      <c r="N80" s="1571"/>
      <c r="O80" s="1721"/>
      <c r="P80" s="1722"/>
      <c r="Q80" s="1722"/>
      <c r="R80" s="1727"/>
      <c r="S80" s="1721"/>
      <c r="T80" s="1722"/>
      <c r="U80" s="1722"/>
      <c r="V80" s="1723"/>
      <c r="W80" s="1706"/>
      <c r="X80" s="1486"/>
      <c r="Y80" s="1486"/>
      <c r="Z80" s="1486"/>
      <c r="AA80" s="1486"/>
      <c r="AB80" s="1486"/>
      <c r="AC80" s="1486"/>
      <c r="AD80" s="1486"/>
      <c r="AE80" s="1486"/>
      <c r="AF80" s="1486"/>
      <c r="AG80" s="1486"/>
      <c r="AH80" s="1486"/>
      <c r="AI80" s="1489"/>
    </row>
    <row r="81" spans="1:35" s="3" customFormat="1" ht="27" customHeight="1">
      <c r="A81" s="1464"/>
      <c r="B81" s="1464"/>
      <c r="C81" s="17"/>
      <c r="D81" s="9" t="s">
        <v>25</v>
      </c>
      <c r="E81" s="9"/>
      <c r="F81" s="9" t="s">
        <v>26</v>
      </c>
      <c r="G81" s="9"/>
      <c r="H81" s="9"/>
      <c r="I81" s="9"/>
      <c r="J81" s="145" t="s">
        <v>141</v>
      </c>
      <c r="K81" s="1569"/>
      <c r="L81" s="1570"/>
      <c r="M81" s="1570"/>
      <c r="N81" s="1571"/>
      <c r="O81" s="1724"/>
      <c r="P81" s="1725"/>
      <c r="Q81" s="1725"/>
      <c r="R81" s="1728"/>
      <c r="S81" s="1724"/>
      <c r="T81" s="1725"/>
      <c r="U81" s="1725"/>
      <c r="V81" s="1726"/>
      <c r="W81" s="1705"/>
      <c r="X81" s="1491"/>
      <c r="Y81" s="1491"/>
      <c r="Z81" s="1491"/>
      <c r="AA81" s="1491"/>
      <c r="AB81" s="1491"/>
      <c r="AC81" s="1491"/>
      <c r="AD81" s="1491"/>
      <c r="AE81" s="1491"/>
      <c r="AF81" s="1491"/>
      <c r="AG81" s="1491"/>
      <c r="AH81" s="1491"/>
      <c r="AI81" s="1492"/>
    </row>
    <row r="82" spans="1:35" ht="14.1" customHeight="1">
      <c r="A82" s="114"/>
      <c r="B82" s="18"/>
      <c r="C82" s="18"/>
      <c r="D82" s="18"/>
      <c r="E82" s="18"/>
      <c r="F82" s="18"/>
      <c r="G82" s="18"/>
      <c r="H82" s="18"/>
      <c r="I82" s="18"/>
      <c r="J82" s="18"/>
      <c r="K82" s="18"/>
      <c r="L82" s="18"/>
      <c r="M82" s="18"/>
      <c r="N82" s="18"/>
      <c r="O82" s="18"/>
      <c r="P82" s="18"/>
      <c r="Q82" s="18"/>
      <c r="R82" s="18"/>
      <c r="S82" s="10"/>
      <c r="T82" s="10"/>
      <c r="U82" s="19"/>
      <c r="V82" s="19"/>
      <c r="W82" s="109"/>
      <c r="X82" s="109"/>
      <c r="Y82" s="109"/>
      <c r="Z82" s="109"/>
      <c r="AA82" s="109"/>
      <c r="AB82" s="109"/>
      <c r="AC82" s="109"/>
      <c r="AD82" s="109"/>
      <c r="AE82" s="109"/>
      <c r="AF82" s="109"/>
      <c r="AG82" s="109"/>
      <c r="AH82" s="109"/>
    </row>
    <row r="83" spans="1:35" s="24" customFormat="1" ht="15.95" customHeight="1">
      <c r="A83" s="1699" t="s">
        <v>516</v>
      </c>
      <c r="B83" s="1699"/>
      <c r="C83" s="1699"/>
      <c r="D83" s="1699"/>
      <c r="E83" s="1699"/>
      <c r="F83" s="1699"/>
      <c r="G83" s="1699"/>
      <c r="H83" s="1699"/>
      <c r="I83" s="1699"/>
      <c r="J83" s="1699"/>
      <c r="K83" s="1699"/>
      <c r="L83" s="1699"/>
      <c r="M83" s="1699"/>
      <c r="N83" s="1699"/>
      <c r="O83" s="1699"/>
      <c r="P83" s="1699"/>
      <c r="Q83" s="1699"/>
      <c r="R83" s="1699"/>
      <c r="S83" s="1699"/>
      <c r="T83" s="1699"/>
      <c r="U83" s="1699"/>
      <c r="V83" s="1699"/>
      <c r="W83" s="1699"/>
      <c r="X83" s="1699"/>
      <c r="Y83" s="1699"/>
      <c r="Z83" s="1699"/>
      <c r="AA83" s="1699"/>
      <c r="AB83" s="1699"/>
      <c r="AC83" s="1699"/>
      <c r="AD83" s="1699"/>
      <c r="AE83" s="1699"/>
      <c r="AF83" s="1699"/>
      <c r="AG83" s="1699"/>
      <c r="AH83" s="1699"/>
      <c r="AI83" s="1699"/>
    </row>
  </sheetData>
  <mergeCells count="253">
    <mergeCell ref="O56:R57"/>
    <mergeCell ref="S79:V81"/>
    <mergeCell ref="O79:R81"/>
    <mergeCell ref="O77:R78"/>
    <mergeCell ref="S77:V78"/>
    <mergeCell ref="O73:R76"/>
    <mergeCell ref="S73:V76"/>
    <mergeCell ref="O70:R70"/>
    <mergeCell ref="S71:V71"/>
    <mergeCell ref="S72:V72"/>
    <mergeCell ref="E71:J71"/>
    <mergeCell ref="O71:R71"/>
    <mergeCell ref="K71:M71"/>
    <mergeCell ref="C59:C63"/>
    <mergeCell ref="K61:N61"/>
    <mergeCell ref="O63:R63"/>
    <mergeCell ref="K60:N60"/>
    <mergeCell ref="O64:R64"/>
    <mergeCell ref="B70:J70"/>
    <mergeCell ref="K70:N70"/>
    <mergeCell ref="A83:AI83"/>
    <mergeCell ref="AF75:AI75"/>
    <mergeCell ref="W76:Y76"/>
    <mergeCell ref="Z76:AI76"/>
    <mergeCell ref="A77:A78"/>
    <mergeCell ref="B77:J77"/>
    <mergeCell ref="W77:AI78"/>
    <mergeCell ref="W79:AI81"/>
    <mergeCell ref="A73:A76"/>
    <mergeCell ref="K81:N81"/>
    <mergeCell ref="A79:A81"/>
    <mergeCell ref="K79:N79"/>
    <mergeCell ref="K76:N76"/>
    <mergeCell ref="K77:N77"/>
    <mergeCell ref="B80:B81"/>
    <mergeCell ref="B79:J79"/>
    <mergeCell ref="K78:N78"/>
    <mergeCell ref="F12:G12"/>
    <mergeCell ref="K64:N64"/>
    <mergeCell ref="B71:D71"/>
    <mergeCell ref="A56:A57"/>
    <mergeCell ref="B56:J56"/>
    <mergeCell ref="X63:AD63"/>
    <mergeCell ref="AF63:AI63"/>
    <mergeCell ref="O59:R59"/>
    <mergeCell ref="AF58:AI58"/>
    <mergeCell ref="O60:R60"/>
    <mergeCell ref="O61:R61"/>
    <mergeCell ref="W56:AG57"/>
    <mergeCell ref="S70:U70"/>
    <mergeCell ref="X60:AA60"/>
    <mergeCell ref="AB60:AD60"/>
    <mergeCell ref="S56:V57"/>
    <mergeCell ref="A58:A72"/>
    <mergeCell ref="K58:M58"/>
    <mergeCell ref="B72:R72"/>
    <mergeCell ref="O62:R62"/>
    <mergeCell ref="O58:R58"/>
    <mergeCell ref="AI59:AI62"/>
    <mergeCell ref="X62:AA62"/>
    <mergeCell ref="AB62:AD62"/>
    <mergeCell ref="F13:G13"/>
    <mergeCell ref="F11:G11"/>
    <mergeCell ref="J10:K10"/>
    <mergeCell ref="J11:K11"/>
    <mergeCell ref="J12:K12"/>
    <mergeCell ref="J13:K13"/>
    <mergeCell ref="F10:G10"/>
    <mergeCell ref="B10:B14"/>
    <mergeCell ref="AF21:AI21"/>
    <mergeCell ref="AD20:AE20"/>
    <mergeCell ref="J20:N20"/>
    <mergeCell ref="AD21:AE21"/>
    <mergeCell ref="AF20:AI20"/>
    <mergeCell ref="L10:L13"/>
    <mergeCell ref="AF19:AI19"/>
    <mergeCell ref="J19:N19"/>
    <mergeCell ref="AF18:AI18"/>
    <mergeCell ref="B19:B20"/>
    <mergeCell ref="C10:E10"/>
    <mergeCell ref="C11:E11"/>
    <mergeCell ref="C12:E12"/>
    <mergeCell ref="C13:E13"/>
    <mergeCell ref="B18:G18"/>
    <mergeCell ref="C14:E14"/>
    <mergeCell ref="J18:N18"/>
    <mergeCell ref="F14:G14"/>
    <mergeCell ref="J14:K14"/>
    <mergeCell ref="H20:I20"/>
    <mergeCell ref="H19:I19"/>
    <mergeCell ref="O18:AC18"/>
    <mergeCell ref="H18:I18"/>
    <mergeCell ref="AD19:AE19"/>
    <mergeCell ref="AD18:AE18"/>
    <mergeCell ref="B21:B22"/>
    <mergeCell ref="H21:I21"/>
    <mergeCell ref="AD23:AE23"/>
    <mergeCell ref="H22:I22"/>
    <mergeCell ref="J23:N23"/>
    <mergeCell ref="H23:I23"/>
    <mergeCell ref="AD22:AE22"/>
    <mergeCell ref="J21:N21"/>
    <mergeCell ref="J22:N22"/>
    <mergeCell ref="O22:AC22"/>
    <mergeCell ref="AF25:AI25"/>
    <mergeCell ref="A52:AI52"/>
    <mergeCell ref="X53:AG53"/>
    <mergeCell ref="A55:J55"/>
    <mergeCell ref="K55:N55"/>
    <mergeCell ref="O55:R55"/>
    <mergeCell ref="S55:V55"/>
    <mergeCell ref="W55:AI55"/>
    <mergeCell ref="B25:AE25"/>
    <mergeCell ref="W33:X33"/>
    <mergeCell ref="AD41:AH41"/>
    <mergeCell ref="W35:X35"/>
    <mergeCell ref="AA35:AB35"/>
    <mergeCell ref="J41:K41"/>
    <mergeCell ref="J39:K39"/>
    <mergeCell ref="J38:K38"/>
    <mergeCell ref="J40:K40"/>
    <mergeCell ref="B38:H38"/>
    <mergeCell ref="B39:H39"/>
    <mergeCell ref="B40:H40"/>
    <mergeCell ref="L33:L36"/>
    <mergeCell ref="C37:E37"/>
    <mergeCell ref="F37:G37"/>
    <mergeCell ref="C34:E34"/>
    <mergeCell ref="B57:J57"/>
    <mergeCell ref="AH56:AI57"/>
    <mergeCell ref="AF29:AI29"/>
    <mergeCell ref="C35:E35"/>
    <mergeCell ref="F35:G35"/>
    <mergeCell ref="C36:E36"/>
    <mergeCell ref="S33:S37"/>
    <mergeCell ref="B73:J73"/>
    <mergeCell ref="K80:N80"/>
    <mergeCell ref="B78:J78"/>
    <mergeCell ref="Y74:AE74"/>
    <mergeCell ref="B74:B76"/>
    <mergeCell ref="K74:N74"/>
    <mergeCell ref="K75:N75"/>
    <mergeCell ref="X73:X75"/>
    <mergeCell ref="Y73:AE73"/>
    <mergeCell ref="Y75:AE75"/>
    <mergeCell ref="K56:N56"/>
    <mergeCell ref="K57:N57"/>
    <mergeCell ref="B58:J58"/>
    <mergeCell ref="B41:H41"/>
    <mergeCell ref="T37:V37"/>
    <mergeCell ref="W37:X37"/>
    <mergeCell ref="AF72:AI72"/>
    <mergeCell ref="E2:AE2"/>
    <mergeCell ref="A50:AI50"/>
    <mergeCell ref="X67:AC67"/>
    <mergeCell ref="AF64:AI64"/>
    <mergeCell ref="W65:AD65"/>
    <mergeCell ref="B59:B69"/>
    <mergeCell ref="C64:C69"/>
    <mergeCell ref="W66:W71"/>
    <mergeCell ref="X66:AC66"/>
    <mergeCell ref="AF67:AI67"/>
    <mergeCell ref="AF65:AI65"/>
    <mergeCell ref="AF66:AI66"/>
    <mergeCell ref="AF71:AI71"/>
    <mergeCell ref="AF69:AI69"/>
    <mergeCell ref="AF24:AI24"/>
    <mergeCell ref="AF23:AI23"/>
    <mergeCell ref="B24:AE24"/>
    <mergeCell ref="AF22:AI22"/>
    <mergeCell ref="AF30:AI30"/>
    <mergeCell ref="AA33:AB33"/>
    <mergeCell ref="AA37:AB37"/>
    <mergeCell ref="AA36:AB36"/>
    <mergeCell ref="AC33:AC36"/>
    <mergeCell ref="AD40:AH40"/>
    <mergeCell ref="W72:AE72"/>
    <mergeCell ref="W73:W75"/>
    <mergeCell ref="X70:AC70"/>
    <mergeCell ref="K59:N59"/>
    <mergeCell ref="K63:N63"/>
    <mergeCell ref="X71:AC71"/>
    <mergeCell ref="K73:N73"/>
    <mergeCell ref="AF68:AI68"/>
    <mergeCell ref="W64:AD64"/>
    <mergeCell ref="K62:N62"/>
    <mergeCell ref="X68:AC68"/>
    <mergeCell ref="W59:W63"/>
    <mergeCell ref="S58:V69"/>
    <mergeCell ref="AF62:AH62"/>
    <mergeCell ref="X59:AA59"/>
    <mergeCell ref="AF60:AH60"/>
    <mergeCell ref="AF61:AH61"/>
    <mergeCell ref="AB61:AD61"/>
    <mergeCell ref="AB59:AD59"/>
    <mergeCell ref="AF59:AH59"/>
    <mergeCell ref="X69:AC69"/>
    <mergeCell ref="W58:AC58"/>
    <mergeCell ref="X61:AA61"/>
    <mergeCell ref="M40:Q40"/>
    <mergeCell ref="M41:Q41"/>
    <mergeCell ref="M43:Q43"/>
    <mergeCell ref="AD44:AH44"/>
    <mergeCell ref="B44:H44"/>
    <mergeCell ref="AD32:AH32"/>
    <mergeCell ref="AD33:AH37"/>
    <mergeCell ref="AD38:AH38"/>
    <mergeCell ref="AD42:AH42"/>
    <mergeCell ref="AD39:AH39"/>
    <mergeCell ref="T36:V36"/>
    <mergeCell ref="W36:X36"/>
    <mergeCell ref="T33:V33"/>
    <mergeCell ref="J44:K44"/>
    <mergeCell ref="J42:K42"/>
    <mergeCell ref="M32:Q32"/>
    <mergeCell ref="M33:Q37"/>
    <mergeCell ref="M38:Q38"/>
    <mergeCell ref="M42:Q42"/>
    <mergeCell ref="M39:Q39"/>
    <mergeCell ref="T34:V34"/>
    <mergeCell ref="W34:X34"/>
    <mergeCell ref="AA34:AB34"/>
    <mergeCell ref="T35:V35"/>
    <mergeCell ref="S38:Y38"/>
    <mergeCell ref="AA38:AB38"/>
    <mergeCell ref="AA42:AB42"/>
    <mergeCell ref="S39:Y39"/>
    <mergeCell ref="AA39:AB39"/>
    <mergeCell ref="S40:Y40"/>
    <mergeCell ref="AA40:AB40"/>
    <mergeCell ref="AA41:AB41"/>
    <mergeCell ref="S41:Y41"/>
    <mergeCell ref="AD43:AH43"/>
    <mergeCell ref="S44:Y44"/>
    <mergeCell ref="AA44:AB44"/>
    <mergeCell ref="B42:H42"/>
    <mergeCell ref="S42:Y42"/>
    <mergeCell ref="B43:H43"/>
    <mergeCell ref="S43:Y43"/>
    <mergeCell ref="J43:K43"/>
    <mergeCell ref="M44:Q44"/>
    <mergeCell ref="AA43:AB43"/>
    <mergeCell ref="B32:H32"/>
    <mergeCell ref="J34:K34"/>
    <mergeCell ref="J33:K33"/>
    <mergeCell ref="J37:K37"/>
    <mergeCell ref="J36:K36"/>
    <mergeCell ref="J35:K35"/>
    <mergeCell ref="F36:G36"/>
    <mergeCell ref="B33:B37"/>
    <mergeCell ref="C33:E33"/>
    <mergeCell ref="F33:G33"/>
    <mergeCell ref="F34:G34"/>
  </mergeCells>
  <phoneticPr fontId="2"/>
  <dataValidations count="2">
    <dataValidation type="list" allowBlank="1" showInputMessage="1" showErrorMessage="1" sqref="AH56:AI57" xr:uid="{00000000-0002-0000-0D00-000000000000}">
      <formula1>"有・無,有,無"</formula1>
    </dataValidation>
    <dataValidation type="list" allowBlank="1" showInputMessage="1" showErrorMessage="1" sqref="AE58 AE66:AE71" xr:uid="{00000000-0002-0000-0D00-000001000000}">
      <formula1>"○"</formula1>
    </dataValidation>
  </dataValidations>
  <printOptions horizontalCentered="1" verticalCentered="1"/>
  <pageMargins left="0.59055118110236227" right="0.39370078740157483" top="0.39370078740157483" bottom="0.19685039370078741" header="0.51181102362204722" footer="0.51181102362204722"/>
  <pageSetup paperSize="9" scale="95" orientation="portrait" r:id="rId1"/>
  <headerFooter alignWithMargins="0"/>
  <rowBreaks count="1" manualBreakCount="1">
    <brk id="50" min="1" max="34"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AJ16"/>
  <sheetViews>
    <sheetView showGridLines="0" view="pageBreakPreview" zoomScale="110" zoomScaleNormal="110" zoomScaleSheetLayoutView="110" workbookViewId="0">
      <selection activeCell="A8" sqref="A8"/>
    </sheetView>
  </sheetViews>
  <sheetFormatPr defaultRowHeight="12"/>
  <cols>
    <col min="1" max="72" width="2.625" style="31" customWidth="1"/>
    <col min="73" max="16384" width="9" style="31"/>
  </cols>
  <sheetData>
    <row r="1" spans="1:36" s="38" customFormat="1" ht="20.100000000000001" customHeight="1">
      <c r="A1" s="557"/>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row>
    <row r="2" spans="1:36" s="38" customFormat="1" ht="20.100000000000001" customHeight="1">
      <c r="A2" s="557" t="s">
        <v>643</v>
      </c>
      <c r="B2" s="557"/>
      <c r="C2" s="557"/>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row>
    <row r="3" spans="1:36" s="38" customFormat="1" ht="20.100000000000001" customHeight="1">
      <c r="A3" s="41"/>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row>
    <row r="4" spans="1:36" ht="20.100000000000001" customHeight="1">
      <c r="A4" s="39" t="s">
        <v>188</v>
      </c>
      <c r="B4" s="31" t="s">
        <v>137</v>
      </c>
    </row>
    <row r="5" spans="1:36" ht="20.100000000000001" customHeight="1">
      <c r="B5" s="40" t="s">
        <v>138</v>
      </c>
      <c r="D5" s="558" t="s">
        <v>143</v>
      </c>
      <c r="E5" s="559"/>
      <c r="F5" s="559"/>
      <c r="G5" s="560"/>
      <c r="H5" s="31" t="s">
        <v>296</v>
      </c>
    </row>
    <row r="6" spans="1:36" ht="20.100000000000001" customHeight="1">
      <c r="I6" s="29"/>
    </row>
    <row r="7" spans="1:36" ht="20.100000000000001" customHeight="1">
      <c r="G7" s="31" t="s">
        <v>139</v>
      </c>
    </row>
    <row r="8" spans="1:36" ht="20.100000000000001" customHeight="1"/>
    <row r="9" spans="1:36" ht="20.100000000000001" customHeight="1">
      <c r="D9" s="31" t="s">
        <v>38</v>
      </c>
    </row>
    <row r="10" spans="1:36" ht="20.100000000000001" customHeight="1">
      <c r="U10" s="42" t="s">
        <v>144</v>
      </c>
    </row>
    <row r="11" spans="1:36" ht="20.100000000000001" customHeight="1">
      <c r="U11" s="42" t="s">
        <v>9</v>
      </c>
    </row>
    <row r="12" spans="1:36" ht="20.100000000000001" customHeight="1">
      <c r="U12" s="42"/>
    </row>
    <row r="13" spans="1:36" ht="20.100000000000001" customHeight="1">
      <c r="B13" s="40" t="s">
        <v>140</v>
      </c>
      <c r="D13" s="561" t="s">
        <v>220</v>
      </c>
      <c r="E13" s="562"/>
      <c r="F13" s="562"/>
      <c r="G13" s="563"/>
      <c r="H13" s="31" t="s">
        <v>221</v>
      </c>
      <c r="U13" s="42"/>
    </row>
    <row r="14" spans="1:36" ht="20.100000000000001" customHeight="1">
      <c r="B14" s="40"/>
      <c r="U14" s="42"/>
    </row>
    <row r="15" spans="1:36" ht="20.100000000000001" customHeight="1">
      <c r="B15" s="40" t="s">
        <v>189</v>
      </c>
      <c r="D15" s="31" t="s">
        <v>260</v>
      </c>
    </row>
    <row r="16" spans="1:36" ht="20.100000000000001" customHeight="1">
      <c r="B16" s="40"/>
    </row>
  </sheetData>
  <mergeCells count="4">
    <mergeCell ref="A1:AJ1"/>
    <mergeCell ref="A2:AJ2"/>
    <mergeCell ref="D5:G5"/>
    <mergeCell ref="D13:G13"/>
  </mergeCells>
  <phoneticPr fontId="2"/>
  <dataValidations count="2">
    <dataValidation type="list" allowBlank="1" showInputMessage="1" showErrorMessage="1" sqref="I6" xr:uid="{00000000-0002-0000-0000-000000000000}">
      <formula1>"○"</formula1>
    </dataValidation>
    <dataValidation type="list" allowBlank="1" showInputMessage="1" showErrorMessage="1" sqref="D5:G5" xr:uid="{00000000-0002-0000-0000-000001000000}">
      <formula1>"薄緑色"</formula1>
    </dataValidation>
  </dataValidations>
  <printOptions horizontalCentered="1"/>
  <pageMargins left="0.39370078740157483" right="0.39370078740157483" top="0.59055118110236227" bottom="0.59055118110236227" header="0.51181102362204722" footer="0.51181102362204722"/>
  <pageSetup paperSize="9" scale="98" orientation="portrait" blackAndWhite="1" r:id="rId1"/>
  <headerFooter alignWithMargins="0"/>
  <drawing r:id="rId2"/>
  <legacyDrawing r:id="rId3"/>
  <oleObjects>
    <mc:AlternateContent xmlns:mc="http://schemas.openxmlformats.org/markup-compatibility/2006">
      <mc:Choice Requires="x14">
        <oleObject progId="Paint.Picture" shapeId="59396" r:id="rId4">
          <objectPr defaultSize="0" r:id="rId5">
            <anchor moveWithCells="1">
              <from>
                <xdr:col>3</xdr:col>
                <xdr:colOff>161925</xdr:colOff>
                <xdr:row>6</xdr:row>
                <xdr:rowOff>9525</xdr:rowOff>
              </from>
              <to>
                <xdr:col>5</xdr:col>
                <xdr:colOff>133350</xdr:colOff>
                <xdr:row>7</xdr:row>
                <xdr:rowOff>19050</xdr:rowOff>
              </to>
            </anchor>
          </objectPr>
        </oleObject>
      </mc:Choice>
      <mc:Fallback>
        <oleObject progId="Paint.Picture" shapeId="59396" r:id="rId4"/>
      </mc:Fallback>
    </mc:AlternateContent>
    <mc:AlternateContent xmlns:mc="http://schemas.openxmlformats.org/markup-compatibility/2006">
      <mc:Choice Requires="x14">
        <oleObject progId="Paint.Picture" shapeId="59398" r:id="rId6">
          <objectPr defaultSize="0" r:id="rId7">
            <anchor moveWithCells="1">
              <from>
                <xdr:col>4</xdr:col>
                <xdr:colOff>57150</xdr:colOff>
                <xdr:row>8</xdr:row>
                <xdr:rowOff>19050</xdr:rowOff>
              </from>
              <to>
                <xdr:col>18</xdr:col>
                <xdr:colOff>57150</xdr:colOff>
                <xdr:row>11</xdr:row>
                <xdr:rowOff>28575</xdr:rowOff>
              </to>
            </anchor>
          </objectPr>
        </oleObject>
      </mc:Choice>
      <mc:Fallback>
        <oleObject progId="Paint.Picture" shapeId="59398"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CA7B6-E035-4599-8C0D-D6FA85D02DCF}">
  <sheetPr>
    <tabColor rgb="FFFFFF00"/>
  </sheetPr>
  <dimension ref="A1:L794"/>
  <sheetViews>
    <sheetView view="pageBreakPreview" topLeftCell="A13" zoomScale="110" zoomScaleNormal="110" zoomScaleSheetLayoutView="110" workbookViewId="0">
      <selection activeCell="A31" sqref="A31"/>
    </sheetView>
  </sheetViews>
  <sheetFormatPr defaultColWidth="0" defaultRowHeight="12"/>
  <cols>
    <col min="1" max="1" width="2.625" style="383" customWidth="1"/>
    <col min="2" max="10" width="8.625" style="276" customWidth="1"/>
    <col min="11" max="11" width="6.625" style="276" customWidth="1"/>
    <col min="12" max="12" width="4.625" style="276" customWidth="1"/>
    <col min="13" max="16384" width="0" style="276" hidden="1"/>
  </cols>
  <sheetData>
    <row r="1" spans="1:12" s="318" customFormat="1" ht="22.5" customHeight="1">
      <c r="A1" s="565" t="s">
        <v>642</v>
      </c>
      <c r="B1" s="565"/>
      <c r="C1" s="565"/>
      <c r="D1" s="565"/>
      <c r="E1" s="565"/>
      <c r="F1" s="565"/>
      <c r="G1" s="565"/>
      <c r="H1" s="565"/>
      <c r="I1" s="565"/>
      <c r="J1" s="565"/>
      <c r="K1" s="565"/>
      <c r="L1" s="565"/>
    </row>
    <row r="2" spans="1:12" s="249" customFormat="1" ht="15" customHeight="1">
      <c r="A2" s="346"/>
      <c r="B2" s="338"/>
      <c r="C2" s="338"/>
      <c r="D2" s="338"/>
      <c r="E2" s="338"/>
      <c r="F2" s="338"/>
      <c r="G2" s="307"/>
      <c r="H2" s="338"/>
      <c r="I2" s="338"/>
      <c r="J2" s="338"/>
      <c r="K2" s="382"/>
      <c r="L2" s="338" t="s">
        <v>268</v>
      </c>
    </row>
    <row r="3" spans="1:12" s="249" customFormat="1" ht="15" customHeight="1">
      <c r="A3" s="346" t="s">
        <v>337</v>
      </c>
      <c r="I3" s="564" t="s">
        <v>209</v>
      </c>
      <c r="J3" s="564"/>
      <c r="K3" s="564"/>
      <c r="L3" s="249">
        <v>1</v>
      </c>
    </row>
    <row r="4" spans="1:12" s="249" customFormat="1" ht="15" customHeight="1">
      <c r="A4" s="346"/>
    </row>
    <row r="5" spans="1:12" s="249" customFormat="1" ht="15" customHeight="1">
      <c r="A5" s="346" t="s">
        <v>819</v>
      </c>
      <c r="I5" s="564" t="s">
        <v>209</v>
      </c>
      <c r="J5" s="564"/>
      <c r="K5" s="564"/>
      <c r="L5" s="249">
        <v>1</v>
      </c>
    </row>
    <row r="6" spans="1:12" s="249" customFormat="1" ht="15" customHeight="1">
      <c r="A6" s="346"/>
      <c r="B6" s="249" t="s">
        <v>83</v>
      </c>
    </row>
    <row r="7" spans="1:12" s="249" customFormat="1" ht="15" customHeight="1">
      <c r="A7" s="346"/>
      <c r="B7" s="249" t="s">
        <v>4</v>
      </c>
    </row>
    <row r="8" spans="1:12" s="249" customFormat="1" ht="15" customHeight="1">
      <c r="A8" s="346"/>
      <c r="B8" s="249" t="s">
        <v>85</v>
      </c>
    </row>
    <row r="9" spans="1:12" s="249" customFormat="1" ht="15" customHeight="1">
      <c r="A9" s="346"/>
      <c r="B9" s="249" t="s">
        <v>5</v>
      </c>
    </row>
    <row r="10" spans="1:12" s="249" customFormat="1" ht="15" customHeight="1">
      <c r="A10" s="346"/>
    </row>
    <row r="11" spans="1:12" s="249" customFormat="1" ht="15" customHeight="1">
      <c r="A11" s="346" t="s">
        <v>781</v>
      </c>
      <c r="I11" s="564" t="s">
        <v>209</v>
      </c>
      <c r="J11" s="564"/>
      <c r="K11" s="564"/>
      <c r="L11" s="249">
        <v>2</v>
      </c>
    </row>
    <row r="12" spans="1:12" s="249" customFormat="1" ht="15" customHeight="1">
      <c r="A12" s="346"/>
      <c r="B12" s="249" t="s">
        <v>55</v>
      </c>
      <c r="I12" s="564"/>
      <c r="J12" s="564"/>
      <c r="K12" s="564"/>
    </row>
    <row r="13" spans="1:12" s="249" customFormat="1" ht="15" customHeight="1">
      <c r="A13" s="346"/>
      <c r="B13" s="249" t="s">
        <v>158</v>
      </c>
      <c r="I13" s="564"/>
      <c r="J13" s="564"/>
      <c r="K13" s="564"/>
    </row>
    <row r="14" spans="1:12" s="249" customFormat="1" ht="15" customHeight="1">
      <c r="A14" s="346"/>
    </row>
    <row r="15" spans="1:12" s="249" customFormat="1" ht="15" customHeight="1">
      <c r="A15" s="346" t="s">
        <v>782</v>
      </c>
      <c r="I15" s="564" t="s">
        <v>209</v>
      </c>
      <c r="J15" s="564"/>
      <c r="K15" s="564"/>
      <c r="L15" s="249">
        <v>4</v>
      </c>
    </row>
    <row r="16" spans="1:12" s="249" customFormat="1" ht="15" customHeight="1">
      <c r="A16" s="346"/>
      <c r="B16" s="249" t="s">
        <v>6</v>
      </c>
      <c r="I16" s="564"/>
      <c r="J16" s="564"/>
      <c r="K16" s="564"/>
    </row>
    <row r="17" spans="1:12" s="249" customFormat="1" ht="15" customHeight="1">
      <c r="A17" s="346"/>
      <c r="B17" s="249" t="s">
        <v>45</v>
      </c>
      <c r="I17" s="564"/>
      <c r="J17" s="564"/>
      <c r="K17" s="564"/>
    </row>
    <row r="18" spans="1:12" s="249" customFormat="1" ht="15" customHeight="1">
      <c r="A18" s="346"/>
      <c r="B18" s="249" t="s">
        <v>210</v>
      </c>
      <c r="I18" s="564"/>
      <c r="J18" s="564"/>
      <c r="K18" s="564"/>
    </row>
    <row r="19" spans="1:12" s="249" customFormat="1" ht="15" customHeight="1">
      <c r="A19" s="346"/>
    </row>
    <row r="20" spans="1:12" s="249" customFormat="1" ht="15" customHeight="1">
      <c r="A20" s="346" t="s">
        <v>796</v>
      </c>
      <c r="I20" s="564" t="s">
        <v>209</v>
      </c>
      <c r="J20" s="564"/>
      <c r="K20" s="564"/>
      <c r="L20" s="249">
        <v>5</v>
      </c>
    </row>
    <row r="21" spans="1:12" s="249" customFormat="1" ht="15" customHeight="1">
      <c r="A21" s="346"/>
      <c r="B21" s="249" t="s">
        <v>51</v>
      </c>
    </row>
    <row r="22" spans="1:12" s="249" customFormat="1" ht="15" customHeight="1">
      <c r="A22" s="346"/>
      <c r="B22" s="249" t="s">
        <v>52</v>
      </c>
    </row>
    <row r="23" spans="1:12" s="249" customFormat="1" ht="15" customHeight="1">
      <c r="A23" s="346"/>
      <c r="B23" s="249" t="s">
        <v>53</v>
      </c>
    </row>
    <row r="24" spans="1:12" s="249" customFormat="1" ht="15" customHeight="1">
      <c r="A24" s="346"/>
      <c r="B24" s="249" t="s">
        <v>783</v>
      </c>
      <c r="I24" s="564"/>
      <c r="J24" s="564"/>
      <c r="K24" s="564"/>
    </row>
    <row r="25" spans="1:12" s="249" customFormat="1" ht="15" customHeight="1">
      <c r="A25" s="346"/>
      <c r="B25" s="249" t="s">
        <v>820</v>
      </c>
      <c r="I25" s="564"/>
      <c r="J25" s="564"/>
      <c r="K25" s="564"/>
    </row>
    <row r="26" spans="1:12" s="249" customFormat="1" ht="15" customHeight="1">
      <c r="A26" s="346"/>
      <c r="B26" s="249" t="s">
        <v>821</v>
      </c>
      <c r="I26" s="564"/>
      <c r="J26" s="564"/>
      <c r="K26" s="564"/>
    </row>
    <row r="27" spans="1:12" s="249" customFormat="1" ht="15" customHeight="1">
      <c r="A27" s="346"/>
    </row>
    <row r="28" spans="1:12" s="249" customFormat="1" ht="15" customHeight="1">
      <c r="A28" s="346" t="s">
        <v>822</v>
      </c>
      <c r="I28" s="564" t="s">
        <v>209</v>
      </c>
      <c r="J28" s="564"/>
      <c r="K28" s="564"/>
      <c r="L28" s="249">
        <v>11</v>
      </c>
    </row>
    <row r="29" spans="1:12" s="249" customFormat="1" ht="15" customHeight="1">
      <c r="A29" s="346"/>
      <c r="B29" s="249" t="s">
        <v>240</v>
      </c>
      <c r="K29" s="338"/>
    </row>
    <row r="30" spans="1:12" s="249" customFormat="1" ht="15" customHeight="1">
      <c r="A30" s="346"/>
    </row>
    <row r="31" spans="1:12" s="249" customFormat="1" ht="15" customHeight="1">
      <c r="A31" s="521" t="s">
        <v>828</v>
      </c>
      <c r="B31" s="249" t="s">
        <v>823</v>
      </c>
      <c r="C31" s="248"/>
      <c r="D31" s="248"/>
      <c r="E31" s="248"/>
      <c r="F31" s="248"/>
      <c r="G31" s="248"/>
      <c r="H31" s="248"/>
      <c r="I31" s="564" t="s">
        <v>209</v>
      </c>
      <c r="J31" s="564"/>
      <c r="K31" s="564"/>
      <c r="L31" s="249">
        <v>11</v>
      </c>
    </row>
    <row r="32" spans="1:12" s="249" customFormat="1" ht="15" customHeight="1">
      <c r="A32" s="346"/>
    </row>
    <row r="33" spans="1:12" s="249" customFormat="1" ht="15" customHeight="1">
      <c r="A33" s="346" t="s">
        <v>824</v>
      </c>
      <c r="I33" s="564" t="s">
        <v>209</v>
      </c>
      <c r="J33" s="564"/>
      <c r="K33" s="564"/>
      <c r="L33" s="249">
        <v>12</v>
      </c>
    </row>
    <row r="34" spans="1:12" ht="17.100000000000001" customHeight="1">
      <c r="A34" s="346"/>
      <c r="B34" s="249" t="s">
        <v>130</v>
      </c>
      <c r="C34" s="249"/>
      <c r="D34" s="249"/>
      <c r="E34" s="249"/>
      <c r="F34" s="249"/>
      <c r="G34" s="249"/>
      <c r="H34" s="249"/>
      <c r="I34" s="249"/>
      <c r="J34" s="249"/>
      <c r="K34" s="249"/>
      <c r="L34" s="249"/>
    </row>
    <row r="35" spans="1:12" s="249" customFormat="1" ht="15" customHeight="1">
      <c r="A35" s="346"/>
      <c r="B35" s="249" t="s">
        <v>768</v>
      </c>
    </row>
    <row r="36" spans="1:12" s="249" customFormat="1" ht="15" customHeight="1">
      <c r="A36" s="346"/>
    </row>
    <row r="37" spans="1:12" s="249" customFormat="1" ht="15" customHeight="1">
      <c r="A37" s="346" t="s">
        <v>786</v>
      </c>
    </row>
    <row r="38" spans="1:12" s="249" customFormat="1" ht="15" customHeight="1">
      <c r="A38" s="346"/>
    </row>
    <row r="39" spans="1:12" ht="17.100000000000001" customHeight="1">
      <c r="A39" s="346" t="s">
        <v>787</v>
      </c>
      <c r="B39" s="249"/>
      <c r="C39" s="249"/>
      <c r="D39" s="249"/>
      <c r="E39" s="249"/>
      <c r="F39" s="249"/>
      <c r="G39" s="249"/>
      <c r="H39" s="249"/>
      <c r="I39" s="249"/>
      <c r="J39" s="249"/>
      <c r="K39" s="249"/>
      <c r="L39" s="249"/>
    </row>
    <row r="40" spans="1:12" ht="17.100000000000001" customHeight="1">
      <c r="A40" s="346"/>
      <c r="B40" s="249"/>
      <c r="C40" s="249"/>
      <c r="D40" s="249"/>
      <c r="E40" s="249"/>
      <c r="F40" s="249"/>
      <c r="G40" s="249"/>
      <c r="H40" s="249"/>
      <c r="I40" s="249"/>
      <c r="J40" s="249"/>
      <c r="K40" s="249"/>
      <c r="L40" s="249"/>
    </row>
    <row r="41" spans="1:12" ht="17.100000000000001" customHeight="1">
      <c r="A41" s="346" t="s">
        <v>788</v>
      </c>
      <c r="B41" s="249"/>
      <c r="C41" s="249"/>
      <c r="D41" s="249"/>
      <c r="E41" s="249"/>
      <c r="F41" s="249"/>
      <c r="G41" s="249"/>
      <c r="H41" s="249"/>
      <c r="I41" s="249"/>
      <c r="J41" s="249"/>
      <c r="K41" s="249"/>
      <c r="L41" s="249"/>
    </row>
    <row r="42" spans="1:12" ht="17.100000000000001" customHeight="1"/>
    <row r="43" spans="1:12" ht="17.100000000000001" customHeight="1">
      <c r="A43" s="346" t="s">
        <v>789</v>
      </c>
      <c r="B43" s="249"/>
      <c r="C43" s="249"/>
      <c r="D43" s="249"/>
      <c r="E43" s="249"/>
      <c r="F43" s="249"/>
      <c r="G43" s="249"/>
      <c r="H43" s="249"/>
      <c r="I43" s="338"/>
      <c r="J43" s="249"/>
      <c r="K43" s="249"/>
      <c r="L43" s="249"/>
    </row>
    <row r="44" spans="1:12" ht="17.100000000000001" customHeight="1"/>
    <row r="45" spans="1:12" ht="17.100000000000001" customHeight="1">
      <c r="A45" s="346" t="s">
        <v>790</v>
      </c>
    </row>
    <row r="46" spans="1:12" ht="17.100000000000001" customHeight="1"/>
    <row r="47" spans="1:12" ht="17.100000000000001" customHeight="1"/>
    <row r="48" spans="1:12" ht="17.100000000000001" customHeight="1"/>
    <row r="49" ht="17.100000000000001" customHeight="1"/>
    <row r="50" ht="17.100000000000001" customHeight="1"/>
    <row r="51" ht="17.100000000000001" customHeight="1"/>
    <row r="52" ht="17.100000000000001" customHeight="1"/>
    <row r="53" ht="17.100000000000001" customHeight="1"/>
    <row r="54" ht="17.100000000000001" customHeight="1"/>
    <row r="55" ht="17.100000000000001" customHeight="1"/>
    <row r="56" ht="17.100000000000001" customHeight="1"/>
    <row r="57" ht="17.100000000000001" customHeight="1"/>
    <row r="58" ht="17.100000000000001" customHeight="1"/>
    <row r="59" ht="17.100000000000001" customHeight="1"/>
    <row r="60" ht="17.100000000000001" customHeight="1"/>
    <row r="61" ht="17.100000000000001" customHeight="1"/>
    <row r="62" ht="17.100000000000001" customHeight="1"/>
    <row r="63" ht="17.100000000000001" customHeight="1"/>
    <row r="64" ht="17.100000000000001" customHeight="1"/>
    <row r="65" ht="17.100000000000001" customHeight="1"/>
    <row r="66" ht="17.100000000000001" customHeight="1"/>
    <row r="67" ht="17.100000000000001" customHeight="1"/>
    <row r="68" ht="17.100000000000001" customHeight="1"/>
    <row r="69" ht="17.100000000000001" customHeight="1"/>
    <row r="70" ht="17.100000000000001" customHeight="1"/>
    <row r="71" ht="17.100000000000001" customHeight="1"/>
    <row r="72" ht="17.100000000000001" customHeight="1"/>
    <row r="73" ht="17.100000000000001" customHeight="1"/>
    <row r="74" ht="17.100000000000001" customHeight="1"/>
    <row r="75" ht="17.100000000000001" customHeight="1"/>
    <row r="76" ht="17.100000000000001" customHeight="1"/>
    <row r="77" ht="17.100000000000001" customHeight="1"/>
    <row r="78" ht="17.100000000000001" customHeight="1"/>
    <row r="79" ht="17.100000000000001" customHeight="1"/>
    <row r="80"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7.100000000000001" customHeight="1"/>
    <row r="119" ht="17.100000000000001" customHeight="1"/>
    <row r="120" ht="17.100000000000001" customHeight="1"/>
    <row r="121" ht="17.100000000000001" customHeight="1"/>
    <row r="122" ht="17.100000000000001" customHeight="1"/>
    <row r="123" ht="17.100000000000001" customHeight="1"/>
    <row r="124" ht="17.100000000000001" customHeight="1"/>
    <row r="125" ht="17.100000000000001" customHeight="1"/>
    <row r="126" ht="17.100000000000001" customHeight="1"/>
    <row r="127" ht="17.100000000000001" customHeight="1"/>
    <row r="128" ht="17.100000000000001" customHeight="1"/>
    <row r="129" ht="17.100000000000001" customHeight="1"/>
    <row r="130" ht="17.100000000000001" customHeight="1"/>
    <row r="131" ht="17.100000000000001" customHeight="1"/>
    <row r="132" ht="17.100000000000001" customHeight="1"/>
    <row r="133" ht="17.100000000000001" customHeight="1"/>
    <row r="134" ht="17.100000000000001" customHeight="1"/>
    <row r="135" ht="17.100000000000001" customHeight="1"/>
    <row r="136" ht="17.100000000000001" customHeight="1"/>
    <row r="137" ht="17.100000000000001" customHeight="1"/>
    <row r="138" ht="17.100000000000001" customHeight="1"/>
    <row r="139" ht="17.100000000000001" customHeight="1"/>
    <row r="140" ht="17.100000000000001" customHeight="1"/>
    <row r="141" ht="17.100000000000001" customHeight="1"/>
    <row r="142" ht="17.100000000000001" customHeight="1"/>
    <row r="143" ht="17.100000000000001" customHeight="1"/>
    <row r="144" ht="17.100000000000001" customHeight="1"/>
    <row r="145" ht="17.100000000000001" customHeight="1"/>
    <row r="146" ht="17.100000000000001" customHeight="1"/>
    <row r="147" ht="17.100000000000001" customHeight="1"/>
    <row r="148" ht="17.100000000000001" customHeight="1"/>
    <row r="149" ht="17.100000000000001" customHeight="1"/>
    <row r="150" ht="17.100000000000001" customHeight="1"/>
    <row r="151" ht="17.100000000000001" customHeight="1"/>
    <row r="152" ht="17.100000000000001" customHeight="1"/>
    <row r="153" ht="17.100000000000001" customHeight="1"/>
    <row r="154" ht="17.100000000000001" customHeight="1"/>
    <row r="155" ht="17.100000000000001" customHeight="1"/>
    <row r="156" ht="17.100000000000001" customHeight="1"/>
    <row r="157" ht="17.100000000000001" customHeight="1"/>
    <row r="158" ht="17.100000000000001" customHeight="1"/>
    <row r="159" ht="17.100000000000001" customHeight="1"/>
    <row r="160" ht="17.100000000000001" customHeight="1"/>
    <row r="161" ht="17.100000000000001" customHeight="1"/>
    <row r="162" ht="17.100000000000001" customHeight="1"/>
    <row r="163" ht="17.100000000000001" customHeight="1"/>
    <row r="164" ht="17.100000000000001" customHeight="1"/>
    <row r="165" ht="17.100000000000001" customHeight="1"/>
    <row r="166" ht="17.100000000000001" customHeight="1"/>
    <row r="167" ht="17.100000000000001" customHeight="1"/>
    <row r="168" ht="17.100000000000001" customHeight="1"/>
    <row r="169" ht="17.100000000000001" customHeight="1"/>
    <row r="170" ht="17.100000000000001" customHeight="1"/>
    <row r="171" ht="17.100000000000001" customHeight="1"/>
    <row r="172" ht="17.100000000000001" customHeight="1"/>
    <row r="173" ht="17.100000000000001" customHeight="1"/>
    <row r="174" ht="17.100000000000001" customHeight="1"/>
    <row r="175" ht="17.100000000000001" customHeight="1"/>
    <row r="176" ht="17.100000000000001" customHeight="1"/>
    <row r="177" ht="17.100000000000001" customHeight="1"/>
    <row r="178" ht="17.100000000000001" customHeight="1"/>
    <row r="179" ht="17.100000000000001" customHeight="1"/>
    <row r="180" ht="17.100000000000001" customHeight="1"/>
    <row r="181" ht="17.100000000000001" customHeight="1"/>
    <row r="182" ht="17.100000000000001" customHeight="1"/>
    <row r="183" ht="17.100000000000001" customHeight="1"/>
    <row r="184" ht="17.100000000000001" customHeight="1"/>
    <row r="185" ht="17.100000000000001" customHeight="1"/>
    <row r="186" ht="17.100000000000001" customHeight="1"/>
    <row r="187" ht="17.100000000000001" customHeight="1"/>
    <row r="188" ht="17.100000000000001" customHeight="1"/>
    <row r="189" ht="17.100000000000001" customHeight="1"/>
    <row r="190" ht="17.100000000000001" customHeight="1"/>
    <row r="191" ht="17.100000000000001" customHeight="1"/>
    <row r="192" ht="17.100000000000001" customHeight="1"/>
    <row r="193" ht="17.100000000000001" customHeight="1"/>
    <row r="194" ht="17.100000000000001" customHeight="1"/>
    <row r="195" ht="17.100000000000001" customHeight="1"/>
    <row r="196" ht="17.100000000000001" customHeight="1"/>
    <row r="197" ht="17.100000000000001" customHeight="1"/>
    <row r="198" ht="17.100000000000001" customHeight="1"/>
    <row r="199" ht="17.100000000000001" customHeight="1"/>
    <row r="200" ht="17.100000000000001" customHeight="1"/>
    <row r="201" ht="17.100000000000001" customHeight="1"/>
    <row r="202" ht="17.100000000000001" customHeight="1"/>
    <row r="203" ht="17.100000000000001" customHeight="1"/>
    <row r="204" ht="17.100000000000001" customHeight="1"/>
    <row r="205" ht="17.100000000000001" customHeight="1"/>
    <row r="206" ht="17.100000000000001" customHeight="1"/>
    <row r="207" ht="17.100000000000001" customHeight="1"/>
    <row r="208" ht="17.100000000000001" customHeight="1"/>
    <row r="209" ht="17.100000000000001" customHeight="1"/>
    <row r="210" ht="17.100000000000001" customHeight="1"/>
    <row r="211" ht="17.100000000000001" customHeight="1"/>
    <row r="212" ht="17.100000000000001" customHeight="1"/>
    <row r="213" ht="17.100000000000001" customHeight="1"/>
    <row r="214" ht="17.100000000000001" customHeight="1"/>
    <row r="215" ht="17.100000000000001" customHeight="1"/>
    <row r="216" ht="17.100000000000001" customHeight="1"/>
    <row r="217" ht="17.100000000000001" customHeight="1"/>
    <row r="218" ht="17.100000000000001" customHeight="1"/>
    <row r="219" ht="17.100000000000001" customHeight="1"/>
    <row r="220" ht="17.100000000000001" customHeight="1"/>
    <row r="221" ht="17.100000000000001" customHeight="1"/>
    <row r="222" ht="17.100000000000001" customHeight="1"/>
    <row r="223" ht="17.100000000000001" customHeight="1"/>
    <row r="224" ht="17.100000000000001" customHeight="1"/>
    <row r="225" ht="17.100000000000001" customHeight="1"/>
    <row r="226" ht="17.100000000000001" customHeight="1"/>
    <row r="227" ht="17.100000000000001" customHeight="1"/>
    <row r="228" ht="17.100000000000001" customHeight="1"/>
    <row r="229" ht="17.100000000000001" customHeight="1"/>
    <row r="230" ht="17.100000000000001" customHeight="1"/>
    <row r="231" ht="17.100000000000001" customHeight="1"/>
    <row r="232" ht="17.100000000000001" customHeight="1"/>
    <row r="233" ht="17.100000000000001" customHeight="1"/>
    <row r="234" ht="17.100000000000001" customHeight="1"/>
    <row r="235" ht="17.100000000000001" customHeight="1"/>
    <row r="236" ht="17.100000000000001" customHeight="1"/>
    <row r="237" ht="17.100000000000001" customHeight="1"/>
    <row r="238" ht="17.100000000000001" customHeight="1"/>
    <row r="239" ht="17.100000000000001" customHeight="1"/>
    <row r="240" ht="17.100000000000001" customHeight="1"/>
    <row r="241" ht="17.100000000000001" customHeight="1"/>
    <row r="242" ht="17.100000000000001" customHeight="1"/>
    <row r="243" ht="17.100000000000001" customHeight="1"/>
    <row r="244" ht="17.100000000000001" customHeight="1"/>
    <row r="245" ht="17.100000000000001" customHeight="1"/>
    <row r="246" ht="17.100000000000001" customHeight="1"/>
    <row r="247" ht="17.100000000000001" customHeight="1"/>
    <row r="248" ht="17.100000000000001" customHeight="1"/>
    <row r="249" ht="17.100000000000001" customHeight="1"/>
    <row r="250" ht="17.100000000000001" customHeight="1"/>
    <row r="251" ht="17.100000000000001" customHeight="1"/>
    <row r="252" ht="17.100000000000001" customHeight="1"/>
    <row r="253" ht="17.100000000000001" customHeight="1"/>
    <row r="254" ht="17.100000000000001" customHeight="1"/>
    <row r="255" ht="17.100000000000001" customHeight="1"/>
    <row r="256" ht="17.100000000000001" customHeight="1"/>
    <row r="257" ht="17.100000000000001" customHeight="1"/>
    <row r="258" ht="17.100000000000001" customHeight="1"/>
    <row r="259" ht="17.100000000000001" customHeight="1"/>
    <row r="260" ht="17.100000000000001" customHeight="1"/>
    <row r="261" ht="17.100000000000001" customHeight="1"/>
    <row r="262" ht="17.100000000000001" customHeight="1"/>
    <row r="263" ht="17.100000000000001" customHeight="1"/>
    <row r="264" ht="17.100000000000001" customHeight="1"/>
    <row r="265" ht="17.100000000000001" customHeight="1"/>
    <row r="266" ht="17.100000000000001" customHeight="1"/>
    <row r="267" ht="17.100000000000001" customHeight="1"/>
    <row r="268" ht="17.100000000000001" customHeight="1"/>
    <row r="269" ht="17.100000000000001" customHeight="1"/>
    <row r="270" ht="17.100000000000001" customHeight="1"/>
    <row r="271" ht="17.100000000000001" customHeight="1"/>
    <row r="272" ht="17.100000000000001" customHeight="1"/>
    <row r="273" ht="17.100000000000001" customHeight="1"/>
    <row r="274" ht="17.100000000000001" customHeight="1"/>
    <row r="275" ht="17.100000000000001" customHeight="1"/>
    <row r="276" ht="17.100000000000001" customHeight="1"/>
    <row r="277" ht="17.100000000000001" customHeight="1"/>
    <row r="278" ht="17.100000000000001" customHeight="1"/>
    <row r="279" ht="17.100000000000001" customHeight="1"/>
    <row r="280" ht="17.100000000000001" customHeight="1"/>
    <row r="281" ht="17.100000000000001" customHeight="1"/>
    <row r="282" ht="17.100000000000001" customHeight="1"/>
    <row r="283" ht="17.100000000000001" customHeight="1"/>
    <row r="284" ht="17.100000000000001" customHeight="1"/>
    <row r="285" ht="17.100000000000001" customHeight="1"/>
    <row r="286" ht="17.100000000000001" customHeight="1"/>
    <row r="287" ht="17.100000000000001" customHeight="1"/>
    <row r="288" ht="17.100000000000001" customHeight="1"/>
    <row r="289" ht="17.100000000000001" customHeight="1"/>
    <row r="290" ht="17.100000000000001" customHeight="1"/>
    <row r="291" ht="17.100000000000001" customHeight="1"/>
    <row r="292" ht="17.100000000000001" customHeight="1"/>
    <row r="293" ht="17.100000000000001" customHeight="1"/>
    <row r="294" ht="17.100000000000001" customHeight="1"/>
    <row r="295" ht="17.100000000000001" customHeight="1"/>
    <row r="296" ht="17.100000000000001" customHeight="1"/>
    <row r="297" ht="17.100000000000001" customHeight="1"/>
    <row r="298" ht="17.100000000000001" customHeight="1"/>
    <row r="299" ht="17.100000000000001" customHeight="1"/>
    <row r="300" ht="17.100000000000001" customHeight="1"/>
    <row r="301" ht="17.100000000000001" customHeight="1"/>
    <row r="302" ht="17.100000000000001" customHeight="1"/>
    <row r="303" ht="17.100000000000001" customHeight="1"/>
    <row r="304" ht="17.100000000000001" customHeight="1"/>
    <row r="305" ht="17.100000000000001" customHeight="1"/>
    <row r="306" ht="17.100000000000001" customHeight="1"/>
    <row r="307" ht="17.100000000000001" customHeight="1"/>
    <row r="308" ht="17.100000000000001" customHeight="1"/>
    <row r="309" ht="17.100000000000001" customHeight="1"/>
    <row r="310" ht="17.100000000000001" customHeight="1"/>
    <row r="311" ht="17.100000000000001" customHeight="1"/>
    <row r="312" ht="17.100000000000001" customHeight="1"/>
    <row r="313" ht="17.100000000000001" customHeight="1"/>
    <row r="314" ht="17.100000000000001" customHeight="1"/>
    <row r="315" ht="17.100000000000001" customHeight="1"/>
    <row r="316" ht="17.100000000000001" customHeight="1"/>
    <row r="317" ht="17.100000000000001" customHeight="1"/>
    <row r="318" ht="17.100000000000001" customHeight="1"/>
    <row r="319" ht="17.100000000000001" customHeight="1"/>
    <row r="320" ht="17.100000000000001" customHeight="1"/>
    <row r="321" ht="17.100000000000001" customHeight="1"/>
    <row r="322" ht="17.100000000000001" customHeight="1"/>
    <row r="323" ht="17.100000000000001" customHeight="1"/>
    <row r="324" ht="17.100000000000001" customHeight="1"/>
    <row r="325" ht="17.100000000000001" customHeight="1"/>
    <row r="326" ht="17.100000000000001" customHeight="1"/>
    <row r="327" ht="17.100000000000001" customHeight="1"/>
    <row r="328" ht="17.100000000000001" customHeight="1"/>
    <row r="329" ht="17.100000000000001" customHeight="1"/>
    <row r="330" ht="17.100000000000001" customHeight="1"/>
    <row r="331" ht="17.100000000000001" customHeight="1"/>
    <row r="332" ht="17.100000000000001" customHeight="1"/>
    <row r="333" ht="17.100000000000001" customHeight="1"/>
    <row r="334" ht="17.100000000000001" customHeight="1"/>
    <row r="335" ht="17.100000000000001" customHeight="1"/>
    <row r="336" ht="17.100000000000001" customHeight="1"/>
    <row r="337" ht="17.100000000000001" customHeight="1"/>
    <row r="338" ht="17.100000000000001" customHeight="1"/>
    <row r="339" ht="17.100000000000001" customHeight="1"/>
    <row r="340" ht="17.100000000000001" customHeight="1"/>
    <row r="341" ht="17.100000000000001" customHeight="1"/>
    <row r="342" ht="17.100000000000001" customHeight="1"/>
    <row r="343" ht="17.100000000000001" customHeight="1"/>
    <row r="344" ht="17.100000000000001" customHeight="1"/>
    <row r="345" ht="17.100000000000001" customHeight="1"/>
    <row r="346" ht="17.100000000000001" customHeight="1"/>
    <row r="347" ht="17.100000000000001" customHeight="1"/>
    <row r="348" ht="17.100000000000001" customHeight="1"/>
    <row r="349" ht="17.100000000000001" customHeight="1"/>
    <row r="350" ht="17.100000000000001" customHeight="1"/>
    <row r="351" ht="17.100000000000001" customHeight="1"/>
    <row r="352" ht="17.100000000000001" customHeight="1"/>
    <row r="353" ht="17.100000000000001" customHeight="1"/>
    <row r="354" ht="17.100000000000001" customHeight="1"/>
    <row r="355" ht="17.100000000000001" customHeight="1"/>
    <row r="356" ht="17.100000000000001" customHeight="1"/>
    <row r="357" ht="17.100000000000001" customHeight="1"/>
    <row r="358" ht="17.100000000000001" customHeight="1"/>
    <row r="359" ht="17.100000000000001" customHeight="1"/>
    <row r="360" ht="17.100000000000001" customHeight="1"/>
    <row r="361" ht="17.100000000000001" customHeight="1"/>
    <row r="362" ht="17.100000000000001" customHeight="1"/>
    <row r="363" ht="17.100000000000001" customHeight="1"/>
    <row r="364" ht="17.100000000000001" customHeight="1"/>
    <row r="365" ht="17.100000000000001" customHeight="1"/>
    <row r="366" ht="17.100000000000001" customHeight="1"/>
    <row r="367" ht="17.100000000000001" customHeight="1"/>
    <row r="368" ht="17.100000000000001" customHeight="1"/>
    <row r="369" ht="17.100000000000001" customHeight="1"/>
    <row r="370" ht="17.100000000000001" customHeight="1"/>
    <row r="371" ht="17.100000000000001" customHeight="1"/>
    <row r="372" ht="17.100000000000001" customHeight="1"/>
    <row r="373" ht="17.100000000000001" customHeight="1"/>
    <row r="374" ht="17.100000000000001" customHeight="1"/>
    <row r="375" ht="17.100000000000001" customHeight="1"/>
    <row r="376" ht="17.100000000000001" customHeight="1"/>
    <row r="377" ht="17.100000000000001" customHeight="1"/>
    <row r="378" ht="17.100000000000001" customHeight="1"/>
    <row r="379" ht="17.100000000000001" customHeight="1"/>
    <row r="380" ht="17.100000000000001" customHeight="1"/>
    <row r="381" ht="17.100000000000001" customHeight="1"/>
    <row r="382" ht="17.100000000000001" customHeight="1"/>
    <row r="383" ht="17.100000000000001" customHeight="1"/>
    <row r="384" ht="17.100000000000001" customHeight="1"/>
    <row r="385" ht="17.100000000000001" customHeight="1"/>
    <row r="386" ht="17.100000000000001" customHeight="1"/>
    <row r="387" ht="17.100000000000001" customHeight="1"/>
    <row r="388" ht="17.100000000000001" customHeight="1"/>
    <row r="389" ht="17.100000000000001" customHeight="1"/>
    <row r="390" ht="17.100000000000001" customHeight="1"/>
    <row r="391" ht="17.100000000000001" customHeight="1"/>
    <row r="392" ht="17.100000000000001" customHeight="1"/>
    <row r="393" ht="17.100000000000001" customHeight="1"/>
    <row r="394" ht="17.100000000000001" customHeight="1"/>
    <row r="395" ht="17.100000000000001" customHeight="1"/>
    <row r="396" ht="17.100000000000001" customHeight="1"/>
    <row r="397" ht="17.100000000000001" customHeight="1"/>
    <row r="398" ht="17.100000000000001" customHeight="1"/>
    <row r="399" ht="17.100000000000001" customHeight="1"/>
    <row r="400" ht="17.100000000000001" customHeight="1"/>
    <row r="401" ht="17.100000000000001" customHeight="1"/>
    <row r="402" ht="17.100000000000001" customHeight="1"/>
    <row r="403" ht="17.100000000000001" customHeight="1"/>
    <row r="404" ht="17.100000000000001" customHeight="1"/>
    <row r="405" ht="17.100000000000001" customHeight="1"/>
    <row r="406" ht="17.100000000000001" customHeight="1"/>
    <row r="407" ht="17.100000000000001" customHeight="1"/>
    <row r="408" ht="17.100000000000001" customHeight="1"/>
    <row r="409" ht="17.100000000000001" customHeight="1"/>
    <row r="410" ht="17.100000000000001" customHeight="1"/>
    <row r="411" ht="17.100000000000001" customHeight="1"/>
    <row r="412" ht="17.100000000000001" customHeight="1"/>
    <row r="413" ht="17.100000000000001" customHeight="1"/>
    <row r="414" ht="17.100000000000001" customHeight="1"/>
    <row r="415" ht="17.100000000000001" customHeight="1"/>
    <row r="416" ht="17.100000000000001" customHeight="1"/>
    <row r="417" ht="17.100000000000001" customHeight="1"/>
    <row r="418" ht="17.100000000000001"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sheetData>
  <mergeCells count="17">
    <mergeCell ref="I31:K31"/>
    <mergeCell ref="I33:K33"/>
    <mergeCell ref="I20:K20"/>
    <mergeCell ref="I24:K24"/>
    <mergeCell ref="I25:K25"/>
    <mergeCell ref="I26:K26"/>
    <mergeCell ref="I28:K28"/>
    <mergeCell ref="I18:K18"/>
    <mergeCell ref="A1:L1"/>
    <mergeCell ref="I3:K3"/>
    <mergeCell ref="I5:K5"/>
    <mergeCell ref="I11:K11"/>
    <mergeCell ref="I12:K12"/>
    <mergeCell ref="I13:K13"/>
    <mergeCell ref="I15:K15"/>
    <mergeCell ref="I16:K16"/>
    <mergeCell ref="I17:K17"/>
  </mergeCells>
  <phoneticPr fontId="2"/>
  <printOptions horizontalCentered="1"/>
  <pageMargins left="0.59055118110236227" right="0.39370078740157483" top="0.39370078740157483" bottom="0.59055118110236227" header="0.51181102362204722" footer="0.59055118110236227"/>
  <pageSetup paperSize="9" scale="92"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B775"/>
  <sheetViews>
    <sheetView view="pageBreakPreview" zoomScale="96" zoomScaleNormal="110" zoomScaleSheetLayoutView="96" workbookViewId="0">
      <selection activeCell="L26" sqref="L26"/>
    </sheetView>
  </sheetViews>
  <sheetFormatPr defaultColWidth="14.125" defaultRowHeight="12"/>
  <cols>
    <col min="1" max="1" width="2.625" style="1" customWidth="1"/>
    <col min="2" max="3" width="3.75" style="1" customWidth="1"/>
    <col min="4" max="11" width="8.625" style="1" customWidth="1"/>
    <col min="12" max="12" width="6.625" style="1" customWidth="1"/>
    <col min="13" max="13" width="26.125" style="43" customWidth="1"/>
    <col min="14" max="16384" width="14.125" style="1"/>
  </cols>
  <sheetData>
    <row r="1" spans="1:28" s="275" customFormat="1" ht="17.100000000000001" customHeight="1">
      <c r="A1" s="193" t="s">
        <v>640</v>
      </c>
      <c r="B1" s="96"/>
      <c r="C1" s="97"/>
      <c r="D1" s="97"/>
      <c r="E1" s="97"/>
      <c r="F1" s="97"/>
      <c r="G1" s="97"/>
      <c r="H1" s="97"/>
      <c r="I1" s="97"/>
      <c r="J1" s="97"/>
      <c r="K1" s="97"/>
      <c r="L1" s="97"/>
      <c r="M1" s="97"/>
      <c r="N1" s="97"/>
      <c r="O1" s="97"/>
      <c r="P1" s="97"/>
      <c r="Q1" s="97"/>
      <c r="R1" s="97"/>
      <c r="S1" s="97"/>
      <c r="T1" s="12"/>
      <c r="U1" s="12"/>
      <c r="V1" s="12"/>
      <c r="W1" s="12"/>
      <c r="X1" s="12"/>
      <c r="Y1" s="12"/>
      <c r="Z1" s="12"/>
      <c r="AA1" s="12"/>
      <c r="AB1" s="12"/>
    </row>
    <row r="2" spans="1:28" ht="17.100000000000001" customHeight="1">
      <c r="C2" s="192" t="s">
        <v>644</v>
      </c>
    </row>
    <row r="3" spans="1:28" ht="17.100000000000001" customHeight="1">
      <c r="C3" s="195" t="s">
        <v>636</v>
      </c>
    </row>
    <row r="4" spans="1:28" ht="17.100000000000001" customHeight="1">
      <c r="C4" s="195"/>
    </row>
    <row r="5" spans="1:28" s="275" customFormat="1" ht="17.100000000000001" customHeight="1">
      <c r="C5" s="191" t="s">
        <v>617</v>
      </c>
      <c r="D5" s="97"/>
      <c r="E5" s="97"/>
      <c r="F5" s="272" t="s">
        <v>806</v>
      </c>
      <c r="G5" s="97"/>
      <c r="H5" s="97"/>
      <c r="I5" s="97"/>
      <c r="J5" s="97"/>
      <c r="K5" s="97"/>
      <c r="L5" s="97"/>
      <c r="M5" s="97"/>
      <c r="N5" s="97"/>
      <c r="O5" s="97"/>
      <c r="P5" s="97"/>
      <c r="Q5" s="97"/>
      <c r="R5" s="97"/>
      <c r="S5" s="97"/>
      <c r="T5" s="12"/>
      <c r="U5" s="12"/>
      <c r="V5" s="12"/>
      <c r="W5" s="12"/>
      <c r="X5" s="12"/>
      <c r="Y5" s="12"/>
      <c r="Z5" s="12"/>
      <c r="AA5" s="12"/>
      <c r="AB5" s="12"/>
    </row>
    <row r="6" spans="1:28" s="275" customFormat="1" ht="17.100000000000001" customHeight="1">
      <c r="B6" s="191"/>
      <c r="C6" s="191"/>
      <c r="D6" s="97"/>
      <c r="E6" s="97"/>
      <c r="F6" s="97"/>
      <c r="G6" s="97"/>
      <c r="H6" s="97"/>
      <c r="I6" s="97"/>
      <c r="J6" s="97"/>
      <c r="K6" s="97"/>
      <c r="L6" s="97"/>
      <c r="M6" s="97"/>
      <c r="N6" s="97"/>
      <c r="O6" s="97"/>
      <c r="P6" s="97"/>
      <c r="Q6" s="97"/>
      <c r="R6" s="97"/>
      <c r="S6" s="97"/>
      <c r="T6" s="12"/>
      <c r="U6" s="12"/>
      <c r="V6" s="12"/>
      <c r="W6" s="12"/>
      <c r="X6" s="12"/>
      <c r="Y6" s="12"/>
      <c r="Z6" s="12"/>
      <c r="AA6" s="12"/>
      <c r="AB6" s="12"/>
    </row>
    <row r="7" spans="1:28" s="275" customFormat="1" ht="17.100000000000001" customHeight="1">
      <c r="B7" s="191"/>
      <c r="C7" s="191" t="s">
        <v>56</v>
      </c>
      <c r="E7" s="97"/>
      <c r="F7" s="35" t="s">
        <v>679</v>
      </c>
      <c r="G7" s="275" t="s">
        <v>676</v>
      </c>
      <c r="H7" s="21"/>
      <c r="I7" s="21"/>
      <c r="J7" s="21"/>
      <c r="K7" s="21"/>
      <c r="L7" s="21"/>
      <c r="M7" s="21"/>
      <c r="N7" s="21"/>
      <c r="O7" s="97"/>
      <c r="P7" s="97"/>
      <c r="Q7" s="97"/>
      <c r="R7" s="97"/>
      <c r="S7" s="97"/>
      <c r="T7" s="12"/>
      <c r="U7" s="12"/>
      <c r="V7" s="12"/>
      <c r="W7" s="12"/>
      <c r="X7" s="12"/>
      <c r="Y7" s="12"/>
      <c r="Z7" s="12"/>
      <c r="AA7" s="12"/>
      <c r="AB7" s="12"/>
    </row>
    <row r="8" spans="1:28" s="275" customFormat="1" ht="17.100000000000001" customHeight="1">
      <c r="C8" s="191"/>
      <c r="G8" s="347" t="s">
        <v>619</v>
      </c>
      <c r="H8" s="275" t="s">
        <v>620</v>
      </c>
      <c r="I8" s="379" t="s">
        <v>621</v>
      </c>
      <c r="J8" s="275" t="s">
        <v>622</v>
      </c>
      <c r="K8" s="379" t="s">
        <v>623</v>
      </c>
      <c r="L8" s="275" t="s">
        <v>624</v>
      </c>
      <c r="M8" s="379" t="s">
        <v>625</v>
      </c>
      <c r="N8" s="21"/>
    </row>
    <row r="9" spans="1:28" s="275" customFormat="1" ht="17.100000000000001" customHeight="1">
      <c r="B9" s="191"/>
      <c r="C9" s="12"/>
      <c r="G9" s="275" t="s">
        <v>677</v>
      </c>
      <c r="H9" s="21"/>
      <c r="I9" s="21"/>
      <c r="J9" s="21"/>
      <c r="K9" s="21"/>
      <c r="L9" s="21"/>
      <c r="M9" s="21"/>
      <c r="N9" s="21"/>
    </row>
    <row r="10" spans="1:28" s="275" customFormat="1" ht="17.100000000000001" customHeight="1">
      <c r="B10" s="191"/>
      <c r="C10" s="12"/>
      <c r="G10" s="566" t="s">
        <v>678</v>
      </c>
      <c r="H10" s="566"/>
      <c r="I10" s="566"/>
      <c r="J10" s="566"/>
      <c r="K10" s="566"/>
      <c r="L10" s="566"/>
      <c r="M10" s="566"/>
      <c r="N10" s="566"/>
    </row>
    <row r="11" spans="1:28" s="275" customFormat="1" ht="17.100000000000001" customHeight="1">
      <c r="C11" s="191" t="s">
        <v>626</v>
      </c>
    </row>
    <row r="12" spans="1:28" s="275" customFormat="1" ht="17.100000000000001" customHeight="1">
      <c r="B12" s="191"/>
      <c r="C12" s="12"/>
      <c r="D12" s="12" t="s">
        <v>627</v>
      </c>
    </row>
    <row r="13" spans="1:28" s="275" customFormat="1" ht="17.100000000000001" customHeight="1">
      <c r="B13" s="191"/>
      <c r="C13" s="12"/>
      <c r="D13" s="12" t="s">
        <v>628</v>
      </c>
    </row>
    <row r="14" spans="1:28" s="275" customFormat="1" ht="17.100000000000001" customHeight="1">
      <c r="B14" s="191"/>
      <c r="C14" s="12"/>
      <c r="D14" s="12" t="s">
        <v>641</v>
      </c>
    </row>
    <row r="15" spans="1:28" s="275" customFormat="1" ht="17.100000000000001" customHeight="1">
      <c r="B15" s="191"/>
      <c r="C15" s="12"/>
      <c r="D15" s="12" t="s">
        <v>629</v>
      </c>
    </row>
    <row r="16" spans="1:28" s="275" customFormat="1" ht="17.100000000000001" customHeight="1">
      <c r="B16" s="191"/>
      <c r="C16" s="12"/>
      <c r="D16" s="12"/>
    </row>
    <row r="17" spans="2:15" s="275" customFormat="1" ht="17.100000000000001" customHeight="1">
      <c r="C17" s="191" t="s">
        <v>671</v>
      </c>
      <c r="E17" s="97"/>
      <c r="F17" s="97"/>
      <c r="G17" s="97"/>
      <c r="H17" s="97"/>
      <c r="I17" s="97"/>
      <c r="J17" s="97"/>
      <c r="K17" s="522" t="s">
        <v>829</v>
      </c>
      <c r="N17" s="380"/>
      <c r="O17" s="380"/>
    </row>
    <row r="18" spans="2:15" s="275" customFormat="1" ht="17.100000000000001" customHeight="1">
      <c r="B18" s="191"/>
      <c r="C18" s="191"/>
      <c r="E18" s="97"/>
      <c r="F18" s="97"/>
      <c r="G18" s="97"/>
      <c r="H18" s="97"/>
      <c r="I18" s="97"/>
      <c r="J18" s="97"/>
      <c r="K18" s="196"/>
      <c r="N18" s="380"/>
      <c r="O18" s="380"/>
    </row>
    <row r="19" spans="2:15" s="275" customFormat="1" ht="17.100000000000001" customHeight="1">
      <c r="C19" s="191" t="s">
        <v>634</v>
      </c>
      <c r="E19" s="97"/>
      <c r="F19" s="97"/>
      <c r="G19" s="97"/>
      <c r="H19" s="97"/>
      <c r="I19" s="272" t="s">
        <v>830</v>
      </c>
      <c r="J19" s="97"/>
      <c r="K19" s="196"/>
    </row>
    <row r="20" spans="2:15" s="275" customFormat="1" ht="17.100000000000001" customHeight="1">
      <c r="B20" s="191"/>
      <c r="C20" s="191"/>
      <c r="D20" s="12" t="s">
        <v>635</v>
      </c>
      <c r="E20" s="97"/>
      <c r="F20" s="97"/>
      <c r="G20" s="97"/>
      <c r="H20" s="97"/>
      <c r="I20" s="97"/>
      <c r="J20" s="97"/>
      <c r="K20" s="196"/>
    </row>
    <row r="21" spans="2:15" s="275" customFormat="1" ht="17.100000000000001" customHeight="1">
      <c r="B21" s="191"/>
      <c r="C21" s="191"/>
      <c r="D21" s="12"/>
      <c r="E21" s="97"/>
      <c r="F21" s="97"/>
      <c r="G21" s="97"/>
      <c r="H21" s="97"/>
      <c r="I21" s="97"/>
      <c r="J21" s="97"/>
      <c r="K21" s="196"/>
      <c r="O21" s="380"/>
    </row>
    <row r="22" spans="2:15" s="275" customFormat="1" ht="17.100000000000001" customHeight="1">
      <c r="C22" s="199" t="s">
        <v>669</v>
      </c>
      <c r="D22" s="178"/>
      <c r="E22" s="200"/>
      <c r="F22" s="272" t="s">
        <v>830</v>
      </c>
      <c r="G22" s="200"/>
      <c r="H22" s="97"/>
      <c r="I22" s="97"/>
      <c r="J22" s="97"/>
      <c r="K22" s="196"/>
      <c r="O22" s="380"/>
    </row>
    <row r="23" spans="2:15" s="275" customFormat="1" ht="17.100000000000001" customHeight="1">
      <c r="B23" s="191"/>
      <c r="C23" s="199"/>
      <c r="D23" s="178"/>
      <c r="E23" s="200"/>
      <c r="F23" s="200"/>
      <c r="G23" s="200"/>
      <c r="H23" s="97"/>
      <c r="I23" s="97"/>
      <c r="J23" s="97"/>
      <c r="K23" s="196"/>
      <c r="O23" s="380"/>
    </row>
    <row r="24" spans="2:15" s="275" customFormat="1" ht="17.100000000000001" customHeight="1">
      <c r="C24" s="191" t="s">
        <v>798</v>
      </c>
      <c r="E24" s="97"/>
      <c r="F24" s="272" t="s">
        <v>830</v>
      </c>
      <c r="G24" s="97"/>
      <c r="H24" s="97"/>
      <c r="I24" s="97"/>
      <c r="J24" s="97"/>
    </row>
    <row r="25" spans="2:15" s="275" customFormat="1" ht="15" customHeight="1">
      <c r="B25" s="191"/>
      <c r="C25" s="199"/>
      <c r="E25" s="97"/>
      <c r="F25" s="97"/>
      <c r="G25" s="97"/>
      <c r="H25" s="97"/>
      <c r="I25" s="97"/>
      <c r="J25" s="97"/>
    </row>
    <row r="26" spans="2:15" s="275" customFormat="1" ht="17.100000000000001" customHeight="1">
      <c r="C26" s="191" t="s">
        <v>825</v>
      </c>
      <c r="E26" s="97"/>
      <c r="F26" s="97"/>
      <c r="G26" s="97"/>
      <c r="H26" s="97"/>
      <c r="I26" s="97"/>
      <c r="J26" s="97"/>
    </row>
    <row r="27" spans="2:15" s="196" customFormat="1" ht="17.100000000000001" customHeight="1">
      <c r="B27" s="197"/>
      <c r="C27" s="199"/>
      <c r="E27" s="198"/>
      <c r="F27" s="198"/>
      <c r="G27" s="198"/>
      <c r="H27" s="198"/>
      <c r="I27" s="198"/>
      <c r="J27" s="198"/>
    </row>
    <row r="28" spans="2:15" s="275" customFormat="1" ht="17.100000000000001" customHeight="1">
      <c r="C28" s="271" t="s">
        <v>799</v>
      </c>
      <c r="D28" s="341"/>
      <c r="E28" s="341"/>
      <c r="F28" s="341"/>
      <c r="G28" s="341"/>
      <c r="H28" s="341"/>
      <c r="M28" s="30"/>
    </row>
    <row r="29" spans="2:15" ht="311.25" customHeight="1">
      <c r="C29" s="567" t="s">
        <v>826</v>
      </c>
      <c r="D29" s="567"/>
      <c r="E29" s="567"/>
      <c r="F29" s="567"/>
      <c r="G29" s="567"/>
      <c r="H29" s="567"/>
      <c r="I29" s="567"/>
      <c r="J29" s="567"/>
      <c r="K29" s="567"/>
      <c r="L29" s="567"/>
      <c r="M29" s="567"/>
    </row>
    <row r="30" spans="2:15" ht="17.100000000000001" customHeight="1">
      <c r="C30" s="360"/>
      <c r="D30" s="361"/>
      <c r="E30" s="361"/>
      <c r="F30" s="361"/>
      <c r="G30" s="361"/>
      <c r="H30" s="361"/>
      <c r="I30" s="361"/>
      <c r="J30" s="361"/>
      <c r="K30" s="361"/>
      <c r="L30" s="361"/>
      <c r="M30" s="361"/>
    </row>
    <row r="31" spans="2:15" s="275" customFormat="1" ht="17.100000000000001" customHeight="1">
      <c r="C31" s="191" t="s">
        <v>800</v>
      </c>
      <c r="E31" s="97"/>
      <c r="F31" s="97"/>
      <c r="G31" s="97"/>
      <c r="H31" s="97"/>
      <c r="I31" s="97"/>
      <c r="J31" s="97"/>
    </row>
    <row r="32" spans="2:15" ht="17.100000000000001" customHeight="1">
      <c r="C32" s="360"/>
      <c r="D32" s="361"/>
      <c r="E32" s="361"/>
      <c r="F32" s="361"/>
      <c r="G32" s="361"/>
      <c r="H32" s="361"/>
      <c r="I32" s="361"/>
      <c r="J32" s="361"/>
      <c r="K32" s="361"/>
      <c r="L32" s="361"/>
      <c r="M32" s="361"/>
    </row>
    <row r="33" spans="1:28" s="275" customFormat="1" ht="17.100000000000001" customHeight="1">
      <c r="A33" s="271" t="s">
        <v>747</v>
      </c>
      <c r="B33" s="272"/>
      <c r="C33" s="198"/>
      <c r="D33" s="198"/>
      <c r="E33" s="198"/>
      <c r="F33" s="198"/>
      <c r="G33" s="97"/>
      <c r="H33" s="97"/>
      <c r="I33" s="97"/>
      <c r="J33" s="97"/>
      <c r="K33" s="97"/>
      <c r="L33" s="97"/>
      <c r="M33" s="97"/>
      <c r="N33" s="97"/>
      <c r="O33" s="97"/>
      <c r="P33" s="97"/>
      <c r="Q33" s="97"/>
      <c r="R33" s="97"/>
      <c r="S33" s="97"/>
      <c r="T33" s="12"/>
      <c r="U33" s="12"/>
      <c r="V33" s="12"/>
      <c r="W33" s="12"/>
      <c r="X33" s="12"/>
      <c r="Y33" s="12"/>
      <c r="Z33" s="12"/>
      <c r="AA33" s="12"/>
      <c r="AB33" s="12"/>
    </row>
    <row r="34" spans="1:28" ht="17.100000000000001" customHeight="1">
      <c r="A34" s="196"/>
      <c r="B34" s="196"/>
      <c r="C34" s="191" t="s">
        <v>801</v>
      </c>
      <c r="D34" s="275"/>
      <c r="F34" s="273"/>
    </row>
    <row r="35" spans="1:28" ht="17.100000000000001" customHeight="1">
      <c r="A35" s="196"/>
      <c r="B35" s="197"/>
      <c r="C35" s="191"/>
      <c r="D35" s="275"/>
      <c r="F35" s="273"/>
    </row>
    <row r="36" spans="1:28" s="276" customFormat="1" ht="17.100000000000001" customHeight="1">
      <c r="A36" s="249"/>
      <c r="B36" s="249"/>
      <c r="C36" s="339" t="s">
        <v>802</v>
      </c>
      <c r="D36" s="249"/>
      <c r="E36" s="303"/>
      <c r="F36" s="277"/>
      <c r="G36" s="277"/>
      <c r="H36" s="277"/>
      <c r="I36" s="277"/>
    </row>
    <row r="37" spans="1:28" s="276" customFormat="1" ht="17.100000000000001" customHeight="1"/>
    <row r="38" spans="1:28" s="276" customFormat="1" ht="17.100000000000001" customHeight="1">
      <c r="A38" s="249"/>
      <c r="B38" s="249"/>
      <c r="C38" s="339" t="s">
        <v>803</v>
      </c>
      <c r="D38" s="249"/>
      <c r="E38" s="303"/>
      <c r="F38" s="277"/>
      <c r="G38" s="277"/>
      <c r="H38" s="277"/>
      <c r="I38" s="277"/>
    </row>
    <row r="39" spans="1:28" s="276" customFormat="1" ht="17.100000000000001" customHeight="1"/>
    <row r="40" spans="1:28" s="276" customFormat="1" ht="17.100000000000001" customHeight="1">
      <c r="A40" s="249"/>
      <c r="B40" s="249"/>
      <c r="C40" s="339" t="s">
        <v>804</v>
      </c>
      <c r="D40" s="249"/>
      <c r="E40" s="303"/>
      <c r="F40" s="277"/>
      <c r="G40" s="277"/>
      <c r="H40" s="277"/>
      <c r="I40" s="277"/>
    </row>
    <row r="41" spans="1:28" ht="17.100000000000001" customHeight="1"/>
    <row r="42" spans="1:28" ht="17.100000000000001" customHeight="1">
      <c r="A42" s="196"/>
      <c r="B42" s="196"/>
      <c r="C42" s="191" t="s">
        <v>805</v>
      </c>
      <c r="D42" s="275"/>
      <c r="F42" s="273"/>
    </row>
    <row r="43" spans="1:28" ht="17.100000000000001" customHeight="1"/>
    <row r="44" spans="1:28" ht="17.100000000000001" customHeight="1"/>
    <row r="45" spans="1:28" ht="17.100000000000001" customHeight="1"/>
    <row r="46" spans="1:28" ht="17.100000000000001" customHeight="1"/>
    <row r="47" spans="1:28" ht="17.100000000000001" customHeight="1"/>
    <row r="48" spans="1:28" ht="17.100000000000001" customHeight="1"/>
    <row r="49" ht="17.100000000000001" customHeight="1"/>
    <row r="50" ht="17.100000000000001" customHeight="1"/>
    <row r="51" ht="17.100000000000001" customHeight="1"/>
    <row r="52" ht="17.100000000000001" customHeight="1"/>
    <row r="53" ht="17.100000000000001" customHeight="1"/>
    <row r="54" ht="17.100000000000001" customHeight="1"/>
    <row r="55" ht="17.100000000000001" customHeight="1"/>
    <row r="56" ht="17.100000000000001" customHeight="1"/>
    <row r="57" ht="17.100000000000001" customHeight="1"/>
    <row r="58" ht="17.100000000000001" customHeight="1"/>
    <row r="59" ht="17.100000000000001" customHeight="1"/>
    <row r="60" ht="17.100000000000001" customHeight="1"/>
    <row r="61" ht="17.100000000000001" customHeight="1"/>
    <row r="62" ht="17.100000000000001" customHeight="1"/>
    <row r="63" ht="17.100000000000001" customHeight="1"/>
    <row r="64" ht="17.100000000000001" customHeight="1"/>
    <row r="65" ht="17.100000000000001" customHeight="1"/>
    <row r="66" ht="17.100000000000001" customHeight="1"/>
    <row r="67" ht="17.100000000000001" customHeight="1"/>
    <row r="68" ht="17.100000000000001" customHeight="1"/>
    <row r="69" ht="17.100000000000001" customHeight="1"/>
    <row r="70" ht="17.100000000000001" customHeight="1"/>
    <row r="71" ht="17.100000000000001" customHeight="1"/>
    <row r="72" ht="17.100000000000001" customHeight="1"/>
    <row r="73" ht="17.100000000000001" customHeight="1"/>
    <row r="74" ht="17.100000000000001" customHeight="1"/>
    <row r="75" ht="17.100000000000001" customHeight="1"/>
    <row r="76" ht="17.100000000000001" customHeight="1"/>
    <row r="77" ht="17.100000000000001" customHeight="1"/>
    <row r="78" ht="17.100000000000001" customHeight="1"/>
    <row r="79" ht="17.100000000000001" customHeight="1"/>
    <row r="80"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7.100000000000001" customHeight="1"/>
    <row r="119" ht="17.100000000000001" customHeight="1"/>
    <row r="120" ht="17.100000000000001" customHeight="1"/>
    <row r="121" ht="17.100000000000001" customHeight="1"/>
    <row r="122" ht="17.100000000000001" customHeight="1"/>
    <row r="123" ht="17.100000000000001" customHeight="1"/>
    <row r="124" ht="17.100000000000001" customHeight="1"/>
    <row r="125" ht="17.100000000000001" customHeight="1"/>
    <row r="126" ht="17.100000000000001" customHeight="1"/>
    <row r="127" ht="17.100000000000001" customHeight="1"/>
    <row r="128" ht="17.100000000000001" customHeight="1"/>
    <row r="129" ht="17.100000000000001" customHeight="1"/>
    <row r="130" ht="17.100000000000001" customHeight="1"/>
    <row r="131" ht="17.100000000000001" customHeight="1"/>
    <row r="132" ht="17.100000000000001" customHeight="1"/>
    <row r="133" ht="17.100000000000001" customHeight="1"/>
    <row r="134" ht="17.100000000000001" customHeight="1"/>
    <row r="135" ht="17.100000000000001" customHeight="1"/>
    <row r="136" ht="17.100000000000001" customHeight="1"/>
    <row r="137" ht="17.100000000000001" customHeight="1"/>
    <row r="138" ht="17.100000000000001" customHeight="1"/>
    <row r="139" ht="17.100000000000001" customHeight="1"/>
    <row r="140" ht="17.100000000000001" customHeight="1"/>
    <row r="141" ht="17.100000000000001" customHeight="1"/>
    <row r="142" ht="17.100000000000001" customHeight="1"/>
    <row r="143" ht="17.100000000000001" customHeight="1"/>
    <row r="144" ht="17.100000000000001" customHeight="1"/>
    <row r="145" ht="17.100000000000001" customHeight="1"/>
    <row r="146" ht="17.100000000000001" customHeight="1"/>
    <row r="147" ht="17.100000000000001" customHeight="1"/>
    <row r="148" ht="17.100000000000001" customHeight="1"/>
    <row r="149" ht="17.100000000000001" customHeight="1"/>
    <row r="150" ht="17.100000000000001" customHeight="1"/>
    <row r="151" ht="17.100000000000001" customHeight="1"/>
    <row r="152" ht="17.100000000000001" customHeight="1"/>
    <row r="153" ht="17.100000000000001" customHeight="1"/>
    <row r="154" ht="17.100000000000001" customHeight="1"/>
    <row r="155" ht="17.100000000000001" customHeight="1"/>
    <row r="156" ht="17.100000000000001" customHeight="1"/>
    <row r="157" ht="17.100000000000001" customHeight="1"/>
    <row r="158" ht="17.100000000000001" customHeight="1"/>
    <row r="159" ht="17.100000000000001" customHeight="1"/>
    <row r="160" ht="17.100000000000001" customHeight="1"/>
    <row r="161" ht="17.100000000000001" customHeight="1"/>
    <row r="162" ht="17.100000000000001" customHeight="1"/>
    <row r="163" ht="17.100000000000001" customHeight="1"/>
    <row r="164" ht="17.100000000000001" customHeight="1"/>
    <row r="165" ht="17.100000000000001" customHeight="1"/>
    <row r="166" ht="17.100000000000001" customHeight="1"/>
    <row r="167" ht="17.100000000000001" customHeight="1"/>
    <row r="168" ht="17.100000000000001" customHeight="1"/>
    <row r="169" ht="17.100000000000001" customHeight="1"/>
    <row r="170" ht="17.100000000000001" customHeight="1"/>
    <row r="171" ht="17.100000000000001" customHeight="1"/>
    <row r="172" ht="17.100000000000001" customHeight="1"/>
    <row r="173" ht="17.100000000000001" customHeight="1"/>
    <row r="174" ht="17.100000000000001" customHeight="1"/>
    <row r="175" ht="17.100000000000001" customHeight="1"/>
    <row r="176" ht="17.100000000000001" customHeight="1"/>
    <row r="177" ht="17.100000000000001" customHeight="1"/>
    <row r="178" ht="17.100000000000001" customHeight="1"/>
    <row r="179" ht="17.100000000000001" customHeight="1"/>
    <row r="180" ht="17.100000000000001" customHeight="1"/>
    <row r="181" ht="17.100000000000001" customHeight="1"/>
    <row r="182" ht="17.100000000000001" customHeight="1"/>
    <row r="183" ht="17.100000000000001" customHeight="1"/>
    <row r="184" ht="17.100000000000001" customHeight="1"/>
    <row r="185" ht="17.100000000000001" customHeight="1"/>
    <row r="186" ht="17.100000000000001" customHeight="1"/>
    <row r="187" ht="17.100000000000001" customHeight="1"/>
    <row r="188" ht="17.100000000000001" customHeight="1"/>
    <row r="189" ht="17.100000000000001" customHeight="1"/>
    <row r="190" ht="17.100000000000001" customHeight="1"/>
    <row r="191" ht="17.100000000000001" customHeight="1"/>
    <row r="192" ht="17.100000000000001" customHeight="1"/>
    <row r="193" ht="17.100000000000001" customHeight="1"/>
    <row r="194" ht="17.100000000000001" customHeight="1"/>
    <row r="195" ht="17.100000000000001" customHeight="1"/>
    <row r="196" ht="17.100000000000001" customHeight="1"/>
    <row r="197" ht="17.100000000000001" customHeight="1"/>
    <row r="198" ht="17.100000000000001" customHeight="1"/>
    <row r="199" ht="17.100000000000001" customHeight="1"/>
    <row r="200" ht="17.100000000000001" customHeight="1"/>
    <row r="201" ht="17.100000000000001" customHeight="1"/>
    <row r="202" ht="17.100000000000001" customHeight="1"/>
    <row r="203" ht="17.100000000000001" customHeight="1"/>
    <row r="204" ht="17.100000000000001" customHeight="1"/>
    <row r="205" ht="17.100000000000001" customHeight="1"/>
    <row r="206" ht="17.100000000000001" customHeight="1"/>
    <row r="207" ht="17.100000000000001" customHeight="1"/>
    <row r="208" ht="17.100000000000001" customHeight="1"/>
    <row r="209" ht="17.100000000000001" customHeight="1"/>
    <row r="210" ht="17.100000000000001" customHeight="1"/>
    <row r="211" ht="17.100000000000001" customHeight="1"/>
    <row r="212" ht="17.100000000000001" customHeight="1"/>
    <row r="213" ht="17.100000000000001" customHeight="1"/>
    <row r="214" ht="17.100000000000001" customHeight="1"/>
    <row r="215" ht="17.100000000000001" customHeight="1"/>
    <row r="216" ht="17.100000000000001" customHeight="1"/>
    <row r="217" ht="17.100000000000001" customHeight="1"/>
    <row r="218" ht="17.100000000000001" customHeight="1"/>
    <row r="219" ht="17.100000000000001" customHeight="1"/>
    <row r="220" ht="17.100000000000001" customHeight="1"/>
    <row r="221" ht="17.100000000000001" customHeight="1"/>
    <row r="222" ht="17.100000000000001" customHeight="1"/>
    <row r="223" ht="17.100000000000001" customHeight="1"/>
    <row r="224" ht="17.100000000000001" customHeight="1"/>
    <row r="225" ht="17.100000000000001" customHeight="1"/>
    <row r="226" ht="17.100000000000001" customHeight="1"/>
    <row r="227" ht="17.100000000000001" customHeight="1"/>
    <row r="228" ht="17.100000000000001" customHeight="1"/>
    <row r="229" ht="17.100000000000001" customHeight="1"/>
    <row r="230" ht="17.100000000000001" customHeight="1"/>
    <row r="231" ht="17.100000000000001" customHeight="1"/>
    <row r="232" ht="17.100000000000001" customHeight="1"/>
    <row r="233" ht="17.100000000000001" customHeight="1"/>
    <row r="234" ht="17.100000000000001" customHeight="1"/>
    <row r="235" ht="17.100000000000001" customHeight="1"/>
    <row r="236" ht="17.100000000000001" customHeight="1"/>
    <row r="237" ht="17.100000000000001" customHeight="1"/>
    <row r="238" ht="17.100000000000001" customHeight="1"/>
    <row r="239" ht="17.100000000000001" customHeight="1"/>
    <row r="240" ht="17.100000000000001" customHeight="1"/>
    <row r="241" ht="17.100000000000001" customHeight="1"/>
    <row r="242" ht="17.100000000000001" customHeight="1"/>
    <row r="243" ht="17.100000000000001" customHeight="1"/>
    <row r="244" ht="17.100000000000001" customHeight="1"/>
    <row r="245" ht="17.100000000000001" customHeight="1"/>
    <row r="246" ht="17.100000000000001" customHeight="1"/>
    <row r="247" ht="17.100000000000001" customHeight="1"/>
    <row r="248" ht="17.100000000000001" customHeight="1"/>
    <row r="249" ht="17.100000000000001" customHeight="1"/>
    <row r="250" ht="17.100000000000001" customHeight="1"/>
    <row r="251" ht="17.100000000000001" customHeight="1"/>
    <row r="252" ht="17.100000000000001" customHeight="1"/>
    <row r="253" ht="17.100000000000001" customHeight="1"/>
    <row r="254" ht="17.100000000000001" customHeight="1"/>
    <row r="255" ht="17.100000000000001" customHeight="1"/>
    <row r="256" ht="17.100000000000001" customHeight="1"/>
    <row r="257" ht="17.100000000000001" customHeight="1"/>
    <row r="258" ht="17.100000000000001" customHeight="1"/>
    <row r="259" ht="17.100000000000001" customHeight="1"/>
    <row r="260" ht="17.100000000000001" customHeight="1"/>
    <row r="261" ht="17.100000000000001" customHeight="1"/>
    <row r="262" ht="17.100000000000001" customHeight="1"/>
    <row r="263" ht="17.100000000000001" customHeight="1"/>
    <row r="264" ht="17.100000000000001" customHeight="1"/>
    <row r="265" ht="17.100000000000001" customHeight="1"/>
    <row r="266" ht="17.100000000000001" customHeight="1"/>
    <row r="267" ht="17.100000000000001" customHeight="1"/>
    <row r="268" ht="17.100000000000001" customHeight="1"/>
    <row r="269" ht="17.100000000000001" customHeight="1"/>
    <row r="270" ht="17.100000000000001" customHeight="1"/>
    <row r="271" ht="17.100000000000001" customHeight="1"/>
    <row r="272" ht="17.100000000000001" customHeight="1"/>
    <row r="273" ht="17.100000000000001" customHeight="1"/>
    <row r="274" ht="17.100000000000001" customHeight="1"/>
    <row r="275" ht="17.100000000000001" customHeight="1"/>
    <row r="276" ht="17.100000000000001" customHeight="1"/>
    <row r="277" ht="17.100000000000001" customHeight="1"/>
    <row r="278" ht="17.100000000000001" customHeight="1"/>
    <row r="279" ht="17.100000000000001" customHeight="1"/>
    <row r="280" ht="17.100000000000001" customHeight="1"/>
    <row r="281" ht="17.100000000000001" customHeight="1"/>
    <row r="282" ht="17.100000000000001" customHeight="1"/>
    <row r="283" ht="17.100000000000001" customHeight="1"/>
    <row r="284" ht="17.100000000000001" customHeight="1"/>
    <row r="285" ht="17.100000000000001" customHeight="1"/>
    <row r="286" ht="17.100000000000001" customHeight="1"/>
    <row r="287" ht="17.100000000000001" customHeight="1"/>
    <row r="288" ht="17.100000000000001" customHeight="1"/>
    <row r="289" ht="17.100000000000001" customHeight="1"/>
    <row r="290" ht="17.100000000000001" customHeight="1"/>
    <row r="291" ht="17.100000000000001" customHeight="1"/>
    <row r="292" ht="17.100000000000001" customHeight="1"/>
    <row r="293" ht="17.100000000000001" customHeight="1"/>
    <row r="294" ht="17.100000000000001" customHeight="1"/>
    <row r="295" ht="17.100000000000001" customHeight="1"/>
    <row r="296" ht="17.100000000000001" customHeight="1"/>
    <row r="297" ht="17.100000000000001" customHeight="1"/>
    <row r="298" ht="17.100000000000001" customHeight="1"/>
    <row r="299" ht="17.100000000000001" customHeight="1"/>
    <row r="300" ht="17.100000000000001" customHeight="1"/>
    <row r="301" ht="17.100000000000001" customHeight="1"/>
    <row r="302" ht="17.100000000000001" customHeight="1"/>
    <row r="303" ht="17.100000000000001" customHeight="1"/>
    <row r="304" ht="17.100000000000001" customHeight="1"/>
    <row r="305" ht="17.100000000000001" customHeight="1"/>
    <row r="306" ht="17.100000000000001" customHeight="1"/>
    <row r="307" ht="17.100000000000001" customHeight="1"/>
    <row r="308" ht="17.100000000000001" customHeight="1"/>
    <row r="309" ht="17.100000000000001" customHeight="1"/>
    <row r="310" ht="17.100000000000001" customHeight="1"/>
    <row r="311" ht="17.100000000000001" customHeight="1"/>
    <row r="312" ht="17.100000000000001" customHeight="1"/>
    <row r="313" ht="17.100000000000001" customHeight="1"/>
    <row r="314" ht="17.100000000000001" customHeight="1"/>
    <row r="315" ht="17.100000000000001" customHeight="1"/>
    <row r="316" ht="17.100000000000001" customHeight="1"/>
    <row r="317" ht="17.100000000000001" customHeight="1"/>
    <row r="318" ht="17.100000000000001" customHeight="1"/>
    <row r="319" ht="17.100000000000001" customHeight="1"/>
    <row r="320" ht="17.100000000000001" customHeight="1"/>
    <row r="321" ht="17.100000000000001" customHeight="1"/>
    <row r="322" ht="17.100000000000001" customHeight="1"/>
    <row r="323" ht="17.100000000000001" customHeight="1"/>
    <row r="324" ht="17.100000000000001" customHeight="1"/>
    <row r="325" ht="17.100000000000001" customHeight="1"/>
    <row r="326" ht="17.100000000000001" customHeight="1"/>
    <row r="327" ht="17.100000000000001" customHeight="1"/>
    <row r="328" ht="17.100000000000001" customHeight="1"/>
    <row r="329" ht="17.100000000000001" customHeight="1"/>
    <row r="330" ht="17.100000000000001" customHeight="1"/>
    <row r="331" ht="17.100000000000001" customHeight="1"/>
    <row r="332" ht="17.100000000000001" customHeight="1"/>
    <row r="333" ht="17.100000000000001" customHeight="1"/>
    <row r="334" ht="17.100000000000001" customHeight="1"/>
    <row r="335" ht="17.100000000000001" customHeight="1"/>
    <row r="336" ht="17.100000000000001" customHeight="1"/>
    <row r="337" ht="17.100000000000001" customHeight="1"/>
    <row r="338" ht="17.100000000000001" customHeight="1"/>
    <row r="339" ht="17.100000000000001" customHeight="1"/>
    <row r="340" ht="17.100000000000001" customHeight="1"/>
    <row r="341" ht="17.100000000000001" customHeight="1"/>
    <row r="342" ht="17.100000000000001" customHeight="1"/>
    <row r="343" ht="17.100000000000001" customHeight="1"/>
    <row r="344" ht="17.100000000000001" customHeight="1"/>
    <row r="345" ht="17.100000000000001" customHeight="1"/>
    <row r="346" ht="17.100000000000001" customHeight="1"/>
    <row r="347" ht="17.100000000000001" customHeight="1"/>
    <row r="348" ht="17.100000000000001" customHeight="1"/>
    <row r="349" ht="17.100000000000001" customHeight="1"/>
    <row r="350" ht="17.100000000000001" customHeight="1"/>
    <row r="351" ht="17.100000000000001" customHeight="1"/>
    <row r="352" ht="17.100000000000001" customHeight="1"/>
    <row r="353" ht="17.100000000000001" customHeight="1"/>
    <row r="354" ht="17.100000000000001" customHeight="1"/>
    <row r="355" ht="17.100000000000001" customHeight="1"/>
    <row r="356" ht="17.100000000000001" customHeight="1"/>
    <row r="357" ht="17.100000000000001" customHeight="1"/>
    <row r="358" ht="17.100000000000001" customHeight="1"/>
    <row r="359" ht="17.100000000000001" customHeight="1"/>
    <row r="360" ht="17.100000000000001" customHeight="1"/>
    <row r="361" ht="17.100000000000001" customHeight="1"/>
    <row r="362" ht="17.100000000000001" customHeight="1"/>
    <row r="363" ht="17.100000000000001" customHeight="1"/>
    <row r="364" ht="17.100000000000001" customHeight="1"/>
    <row r="365" ht="17.100000000000001" customHeight="1"/>
    <row r="366" ht="17.100000000000001" customHeight="1"/>
    <row r="367" ht="17.100000000000001" customHeight="1"/>
    <row r="368" ht="17.100000000000001" customHeight="1"/>
    <row r="369" ht="17.100000000000001" customHeight="1"/>
    <row r="370" ht="17.100000000000001" customHeight="1"/>
    <row r="371" ht="17.100000000000001" customHeight="1"/>
    <row r="372" ht="17.100000000000001" customHeight="1"/>
    <row r="373" ht="17.100000000000001" customHeight="1"/>
    <row r="374" ht="17.100000000000001" customHeight="1"/>
    <row r="375" ht="17.100000000000001" customHeight="1"/>
    <row r="376" ht="17.100000000000001" customHeight="1"/>
    <row r="377" ht="17.100000000000001" customHeight="1"/>
    <row r="378" ht="17.100000000000001" customHeight="1"/>
    <row r="379" ht="17.100000000000001" customHeight="1"/>
    <row r="380" ht="17.100000000000001" customHeight="1"/>
    <row r="381" ht="17.100000000000001" customHeight="1"/>
    <row r="382" ht="17.100000000000001" customHeight="1"/>
    <row r="383" ht="17.100000000000001" customHeight="1"/>
    <row r="384" ht="17.100000000000001" customHeight="1"/>
    <row r="385" ht="17.100000000000001" customHeight="1"/>
    <row r="386" ht="17.100000000000001" customHeight="1"/>
    <row r="387" ht="17.100000000000001" customHeight="1"/>
    <row r="388" ht="17.100000000000001" customHeight="1"/>
    <row r="389" ht="17.100000000000001" customHeight="1"/>
    <row r="390" ht="17.100000000000001" customHeight="1"/>
    <row r="391" ht="17.100000000000001" customHeight="1"/>
    <row r="392" ht="17.100000000000001" customHeight="1"/>
    <row r="393" ht="17.100000000000001" customHeight="1"/>
    <row r="394" ht="17.100000000000001" customHeight="1"/>
    <row r="395" ht="17.100000000000001" customHeight="1"/>
    <row r="396" ht="17.100000000000001" customHeight="1"/>
    <row r="397" ht="17.100000000000001" customHeight="1"/>
    <row r="398" ht="17.100000000000001" customHeight="1"/>
    <row r="399" ht="17.100000000000001"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sheetData>
  <mergeCells count="2">
    <mergeCell ref="G10:N10"/>
    <mergeCell ref="C29:M29"/>
  </mergeCells>
  <phoneticPr fontId="2"/>
  <printOptions horizontalCentered="1"/>
  <pageMargins left="0.59055118110236227" right="0.39370078740157483" top="0.78740157480314965" bottom="0.59055118110236227" header="0.51181102362204722" footer="0.59055118110236227"/>
  <pageSetup paperSize="9" scale="79"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8115" r:id="rId4" name="Check Box 3">
              <controlPr defaultSize="0" autoFill="0" autoLine="0" autoPict="0">
                <anchor moveWithCells="1">
                  <from>
                    <xdr:col>1</xdr:col>
                    <xdr:colOff>0</xdr:colOff>
                    <xdr:row>3</xdr:row>
                    <xdr:rowOff>209550</xdr:rowOff>
                  </from>
                  <to>
                    <xdr:col>2</xdr:col>
                    <xdr:colOff>19050</xdr:colOff>
                    <xdr:row>5</xdr:row>
                    <xdr:rowOff>38100</xdr:rowOff>
                  </to>
                </anchor>
              </controlPr>
            </control>
          </mc:Choice>
        </mc:AlternateContent>
        <mc:AlternateContent xmlns:mc="http://schemas.openxmlformats.org/markup-compatibility/2006">
          <mc:Choice Requires="x14">
            <control shapeId="218116" r:id="rId5" name="Check Box 4">
              <controlPr defaultSize="0" autoFill="0" autoLine="0" autoPict="0">
                <anchor moveWithCells="1">
                  <from>
                    <xdr:col>1</xdr:col>
                    <xdr:colOff>0</xdr:colOff>
                    <xdr:row>3</xdr:row>
                    <xdr:rowOff>209550</xdr:rowOff>
                  </from>
                  <to>
                    <xdr:col>2</xdr:col>
                    <xdr:colOff>19050</xdr:colOff>
                    <xdr:row>5</xdr:row>
                    <xdr:rowOff>38100</xdr:rowOff>
                  </to>
                </anchor>
              </controlPr>
            </control>
          </mc:Choice>
        </mc:AlternateContent>
        <mc:AlternateContent xmlns:mc="http://schemas.openxmlformats.org/markup-compatibility/2006">
          <mc:Choice Requires="x14">
            <control shapeId="218117" r:id="rId6" name="Check Box 5">
              <controlPr defaultSize="0" autoFill="0" autoLine="0" autoPict="0">
                <anchor moveWithCells="1">
                  <from>
                    <xdr:col>1</xdr:col>
                    <xdr:colOff>0</xdr:colOff>
                    <xdr:row>3</xdr:row>
                    <xdr:rowOff>209550</xdr:rowOff>
                  </from>
                  <to>
                    <xdr:col>2</xdr:col>
                    <xdr:colOff>19050</xdr:colOff>
                    <xdr:row>5</xdr:row>
                    <xdr:rowOff>38100</xdr:rowOff>
                  </to>
                </anchor>
              </controlPr>
            </control>
          </mc:Choice>
        </mc:AlternateContent>
        <mc:AlternateContent xmlns:mc="http://schemas.openxmlformats.org/markup-compatibility/2006">
          <mc:Choice Requires="x14">
            <control shapeId="218118" r:id="rId7" name="Check Box 6">
              <controlPr defaultSize="0" autoFill="0" autoLine="0" autoPict="0">
                <anchor moveWithCells="1">
                  <from>
                    <xdr:col>1</xdr:col>
                    <xdr:colOff>0</xdr:colOff>
                    <xdr:row>3</xdr:row>
                    <xdr:rowOff>209550</xdr:rowOff>
                  </from>
                  <to>
                    <xdr:col>2</xdr:col>
                    <xdr:colOff>19050</xdr:colOff>
                    <xdr:row>5</xdr:row>
                    <xdr:rowOff>38100</xdr:rowOff>
                  </to>
                </anchor>
              </controlPr>
            </control>
          </mc:Choice>
        </mc:AlternateContent>
        <mc:AlternateContent xmlns:mc="http://schemas.openxmlformats.org/markup-compatibility/2006">
          <mc:Choice Requires="x14">
            <control shapeId="218119" r:id="rId8" name="Check Box 7">
              <controlPr defaultSize="0" autoFill="0" autoLine="0" autoPict="0">
                <anchor moveWithCells="1">
                  <from>
                    <xdr:col>1</xdr:col>
                    <xdr:colOff>0</xdr:colOff>
                    <xdr:row>3</xdr:row>
                    <xdr:rowOff>209550</xdr:rowOff>
                  </from>
                  <to>
                    <xdr:col>1</xdr:col>
                    <xdr:colOff>219075</xdr:colOff>
                    <xdr:row>5</xdr:row>
                    <xdr:rowOff>38100</xdr:rowOff>
                  </to>
                </anchor>
              </controlPr>
            </control>
          </mc:Choice>
        </mc:AlternateContent>
        <mc:AlternateContent xmlns:mc="http://schemas.openxmlformats.org/markup-compatibility/2006">
          <mc:Choice Requires="x14">
            <control shapeId="218120" r:id="rId9" name="Check Box 8">
              <controlPr defaultSize="0" autoFill="0" autoLine="0" autoPict="0">
                <anchor moveWithCells="1">
                  <from>
                    <xdr:col>1</xdr:col>
                    <xdr:colOff>0</xdr:colOff>
                    <xdr:row>3</xdr:row>
                    <xdr:rowOff>209550</xdr:rowOff>
                  </from>
                  <to>
                    <xdr:col>2</xdr:col>
                    <xdr:colOff>19050</xdr:colOff>
                    <xdr:row>5</xdr:row>
                    <xdr:rowOff>38100</xdr:rowOff>
                  </to>
                </anchor>
              </controlPr>
            </control>
          </mc:Choice>
        </mc:AlternateContent>
        <mc:AlternateContent xmlns:mc="http://schemas.openxmlformats.org/markup-compatibility/2006">
          <mc:Choice Requires="x14">
            <control shapeId="218121" r:id="rId10" name="Check Box 9">
              <controlPr defaultSize="0" autoFill="0" autoLine="0" autoPict="0">
                <anchor moveWithCells="1">
                  <from>
                    <xdr:col>1</xdr:col>
                    <xdr:colOff>0</xdr:colOff>
                    <xdr:row>3</xdr:row>
                    <xdr:rowOff>209550</xdr:rowOff>
                  </from>
                  <to>
                    <xdr:col>2</xdr:col>
                    <xdr:colOff>19050</xdr:colOff>
                    <xdr:row>5</xdr:row>
                    <xdr:rowOff>38100</xdr:rowOff>
                  </to>
                </anchor>
              </controlPr>
            </control>
          </mc:Choice>
        </mc:AlternateContent>
        <mc:AlternateContent xmlns:mc="http://schemas.openxmlformats.org/markup-compatibility/2006">
          <mc:Choice Requires="x14">
            <control shapeId="218122" r:id="rId11" name="Check Box 10">
              <controlPr defaultSize="0" autoFill="0" autoLine="0" autoPict="0">
                <anchor moveWithCells="1">
                  <from>
                    <xdr:col>1</xdr:col>
                    <xdr:colOff>0</xdr:colOff>
                    <xdr:row>3</xdr:row>
                    <xdr:rowOff>209550</xdr:rowOff>
                  </from>
                  <to>
                    <xdr:col>2</xdr:col>
                    <xdr:colOff>19050</xdr:colOff>
                    <xdr:row>5</xdr:row>
                    <xdr:rowOff>38100</xdr:rowOff>
                  </to>
                </anchor>
              </controlPr>
            </control>
          </mc:Choice>
        </mc:AlternateContent>
        <mc:AlternateContent xmlns:mc="http://schemas.openxmlformats.org/markup-compatibility/2006">
          <mc:Choice Requires="x14">
            <control shapeId="218123" r:id="rId12" name="Check Box 11">
              <controlPr defaultSize="0" autoFill="0" autoLine="0" autoPict="0">
                <anchor moveWithCells="1">
                  <from>
                    <xdr:col>1</xdr:col>
                    <xdr:colOff>0</xdr:colOff>
                    <xdr:row>3</xdr:row>
                    <xdr:rowOff>209550</xdr:rowOff>
                  </from>
                  <to>
                    <xdr:col>1</xdr:col>
                    <xdr:colOff>219075</xdr:colOff>
                    <xdr:row>5</xdr:row>
                    <xdr:rowOff>38100</xdr:rowOff>
                  </to>
                </anchor>
              </controlPr>
            </control>
          </mc:Choice>
        </mc:AlternateContent>
        <mc:AlternateContent xmlns:mc="http://schemas.openxmlformats.org/markup-compatibility/2006">
          <mc:Choice Requires="x14">
            <control shapeId="218124" r:id="rId13" name="Check Box 12">
              <controlPr defaultSize="0" autoFill="0" autoLine="0" autoPict="0">
                <anchor moveWithCells="1">
                  <from>
                    <xdr:col>1</xdr:col>
                    <xdr:colOff>0</xdr:colOff>
                    <xdr:row>3</xdr:row>
                    <xdr:rowOff>209550</xdr:rowOff>
                  </from>
                  <to>
                    <xdr:col>2</xdr:col>
                    <xdr:colOff>19050</xdr:colOff>
                    <xdr:row>5</xdr:row>
                    <xdr:rowOff>38100</xdr:rowOff>
                  </to>
                </anchor>
              </controlPr>
            </control>
          </mc:Choice>
        </mc:AlternateContent>
        <mc:AlternateContent xmlns:mc="http://schemas.openxmlformats.org/markup-compatibility/2006">
          <mc:Choice Requires="x14">
            <control shapeId="218125" r:id="rId14" name="Check Box 13">
              <controlPr defaultSize="0" autoFill="0" autoLine="0" autoPict="0">
                <anchor moveWithCells="1">
                  <from>
                    <xdr:col>1</xdr:col>
                    <xdr:colOff>0</xdr:colOff>
                    <xdr:row>3</xdr:row>
                    <xdr:rowOff>209550</xdr:rowOff>
                  </from>
                  <to>
                    <xdr:col>2</xdr:col>
                    <xdr:colOff>19050</xdr:colOff>
                    <xdr:row>5</xdr:row>
                    <xdr:rowOff>38100</xdr:rowOff>
                  </to>
                </anchor>
              </controlPr>
            </control>
          </mc:Choice>
        </mc:AlternateContent>
        <mc:AlternateContent xmlns:mc="http://schemas.openxmlformats.org/markup-compatibility/2006">
          <mc:Choice Requires="x14">
            <control shapeId="218126" r:id="rId15" name="Check Box 14">
              <controlPr defaultSize="0" autoFill="0" autoLine="0" autoPict="0">
                <anchor moveWithCells="1">
                  <from>
                    <xdr:col>1</xdr:col>
                    <xdr:colOff>0</xdr:colOff>
                    <xdr:row>3</xdr:row>
                    <xdr:rowOff>209550</xdr:rowOff>
                  </from>
                  <to>
                    <xdr:col>1</xdr:col>
                    <xdr:colOff>219075</xdr:colOff>
                    <xdr:row>5</xdr:row>
                    <xdr:rowOff>38100</xdr:rowOff>
                  </to>
                </anchor>
              </controlPr>
            </control>
          </mc:Choice>
        </mc:AlternateContent>
        <mc:AlternateContent xmlns:mc="http://schemas.openxmlformats.org/markup-compatibility/2006">
          <mc:Choice Requires="x14">
            <control shapeId="218127" r:id="rId16" name="Check Box 15">
              <controlPr defaultSize="0" autoFill="0" autoLine="0" autoPict="0">
                <anchor moveWithCells="1">
                  <from>
                    <xdr:col>1</xdr:col>
                    <xdr:colOff>0</xdr:colOff>
                    <xdr:row>3</xdr:row>
                    <xdr:rowOff>209550</xdr:rowOff>
                  </from>
                  <to>
                    <xdr:col>2</xdr:col>
                    <xdr:colOff>19050</xdr:colOff>
                    <xdr:row>5</xdr:row>
                    <xdr:rowOff>38100</xdr:rowOff>
                  </to>
                </anchor>
              </controlPr>
            </control>
          </mc:Choice>
        </mc:AlternateContent>
        <mc:AlternateContent xmlns:mc="http://schemas.openxmlformats.org/markup-compatibility/2006">
          <mc:Choice Requires="x14">
            <control shapeId="218128" r:id="rId17" name="Check Box 16">
              <controlPr defaultSize="0" autoFill="0" autoLine="0" autoPict="0">
                <anchor moveWithCells="1">
                  <from>
                    <xdr:col>1</xdr:col>
                    <xdr:colOff>0</xdr:colOff>
                    <xdr:row>3</xdr:row>
                    <xdr:rowOff>209550</xdr:rowOff>
                  </from>
                  <to>
                    <xdr:col>1</xdr:col>
                    <xdr:colOff>219075</xdr:colOff>
                    <xdr:row>5</xdr:row>
                    <xdr:rowOff>38100</xdr:rowOff>
                  </to>
                </anchor>
              </controlPr>
            </control>
          </mc:Choice>
        </mc:AlternateContent>
        <mc:AlternateContent xmlns:mc="http://schemas.openxmlformats.org/markup-compatibility/2006">
          <mc:Choice Requires="x14">
            <control shapeId="218129" r:id="rId18" name="Check Box 17">
              <controlPr defaultSize="0" autoFill="0" autoLine="0" autoPict="0">
                <anchor moveWithCells="1">
                  <from>
                    <xdr:col>1</xdr:col>
                    <xdr:colOff>0</xdr:colOff>
                    <xdr:row>3</xdr:row>
                    <xdr:rowOff>209550</xdr:rowOff>
                  </from>
                  <to>
                    <xdr:col>1</xdr:col>
                    <xdr:colOff>219075</xdr:colOff>
                    <xdr:row>5</xdr:row>
                    <xdr:rowOff>38100</xdr:rowOff>
                  </to>
                </anchor>
              </controlPr>
            </control>
          </mc:Choice>
        </mc:AlternateContent>
        <mc:AlternateContent xmlns:mc="http://schemas.openxmlformats.org/markup-compatibility/2006">
          <mc:Choice Requires="x14">
            <control shapeId="218130" r:id="rId19" name="Check Box 18">
              <controlPr defaultSize="0" autoFill="0" autoLine="0" autoPict="0">
                <anchor moveWithCells="1">
                  <from>
                    <xdr:col>1</xdr:col>
                    <xdr:colOff>0</xdr:colOff>
                    <xdr:row>5</xdr:row>
                    <xdr:rowOff>209550</xdr:rowOff>
                  </from>
                  <to>
                    <xdr:col>2</xdr:col>
                    <xdr:colOff>19050</xdr:colOff>
                    <xdr:row>7</xdr:row>
                    <xdr:rowOff>38100</xdr:rowOff>
                  </to>
                </anchor>
              </controlPr>
            </control>
          </mc:Choice>
        </mc:AlternateContent>
        <mc:AlternateContent xmlns:mc="http://schemas.openxmlformats.org/markup-compatibility/2006">
          <mc:Choice Requires="x14">
            <control shapeId="218131" r:id="rId20" name="Check Box 19">
              <controlPr defaultSize="0" autoFill="0" autoLine="0" autoPict="0">
                <anchor moveWithCells="1">
                  <from>
                    <xdr:col>1</xdr:col>
                    <xdr:colOff>0</xdr:colOff>
                    <xdr:row>5</xdr:row>
                    <xdr:rowOff>209550</xdr:rowOff>
                  </from>
                  <to>
                    <xdr:col>2</xdr:col>
                    <xdr:colOff>19050</xdr:colOff>
                    <xdr:row>7</xdr:row>
                    <xdr:rowOff>38100</xdr:rowOff>
                  </to>
                </anchor>
              </controlPr>
            </control>
          </mc:Choice>
        </mc:AlternateContent>
        <mc:AlternateContent xmlns:mc="http://schemas.openxmlformats.org/markup-compatibility/2006">
          <mc:Choice Requires="x14">
            <control shapeId="218132" r:id="rId21" name="Check Box 20">
              <controlPr defaultSize="0" autoFill="0" autoLine="0" autoPict="0">
                <anchor moveWithCells="1">
                  <from>
                    <xdr:col>1</xdr:col>
                    <xdr:colOff>0</xdr:colOff>
                    <xdr:row>5</xdr:row>
                    <xdr:rowOff>209550</xdr:rowOff>
                  </from>
                  <to>
                    <xdr:col>2</xdr:col>
                    <xdr:colOff>19050</xdr:colOff>
                    <xdr:row>7</xdr:row>
                    <xdr:rowOff>38100</xdr:rowOff>
                  </to>
                </anchor>
              </controlPr>
            </control>
          </mc:Choice>
        </mc:AlternateContent>
        <mc:AlternateContent xmlns:mc="http://schemas.openxmlformats.org/markup-compatibility/2006">
          <mc:Choice Requires="x14">
            <control shapeId="218133" r:id="rId22" name="Check Box 21">
              <controlPr defaultSize="0" autoFill="0" autoLine="0" autoPict="0">
                <anchor moveWithCells="1">
                  <from>
                    <xdr:col>1</xdr:col>
                    <xdr:colOff>0</xdr:colOff>
                    <xdr:row>5</xdr:row>
                    <xdr:rowOff>209550</xdr:rowOff>
                  </from>
                  <to>
                    <xdr:col>2</xdr:col>
                    <xdr:colOff>19050</xdr:colOff>
                    <xdr:row>7</xdr:row>
                    <xdr:rowOff>38100</xdr:rowOff>
                  </to>
                </anchor>
              </controlPr>
            </control>
          </mc:Choice>
        </mc:AlternateContent>
        <mc:AlternateContent xmlns:mc="http://schemas.openxmlformats.org/markup-compatibility/2006">
          <mc:Choice Requires="x14">
            <control shapeId="218134" r:id="rId23" name="Check Box 22">
              <controlPr defaultSize="0" autoFill="0" autoLine="0" autoPict="0">
                <anchor moveWithCells="1">
                  <from>
                    <xdr:col>1</xdr:col>
                    <xdr:colOff>0</xdr:colOff>
                    <xdr:row>5</xdr:row>
                    <xdr:rowOff>209550</xdr:rowOff>
                  </from>
                  <to>
                    <xdr:col>1</xdr:col>
                    <xdr:colOff>219075</xdr:colOff>
                    <xdr:row>7</xdr:row>
                    <xdr:rowOff>38100</xdr:rowOff>
                  </to>
                </anchor>
              </controlPr>
            </control>
          </mc:Choice>
        </mc:AlternateContent>
        <mc:AlternateContent xmlns:mc="http://schemas.openxmlformats.org/markup-compatibility/2006">
          <mc:Choice Requires="x14">
            <control shapeId="218135" r:id="rId24" name="Check Box 23">
              <controlPr defaultSize="0" autoFill="0" autoLine="0" autoPict="0">
                <anchor moveWithCells="1">
                  <from>
                    <xdr:col>1</xdr:col>
                    <xdr:colOff>0</xdr:colOff>
                    <xdr:row>5</xdr:row>
                    <xdr:rowOff>209550</xdr:rowOff>
                  </from>
                  <to>
                    <xdr:col>2</xdr:col>
                    <xdr:colOff>19050</xdr:colOff>
                    <xdr:row>7</xdr:row>
                    <xdr:rowOff>38100</xdr:rowOff>
                  </to>
                </anchor>
              </controlPr>
            </control>
          </mc:Choice>
        </mc:AlternateContent>
        <mc:AlternateContent xmlns:mc="http://schemas.openxmlformats.org/markup-compatibility/2006">
          <mc:Choice Requires="x14">
            <control shapeId="218136" r:id="rId25" name="Check Box 24">
              <controlPr defaultSize="0" autoFill="0" autoLine="0" autoPict="0">
                <anchor moveWithCells="1">
                  <from>
                    <xdr:col>1</xdr:col>
                    <xdr:colOff>0</xdr:colOff>
                    <xdr:row>5</xdr:row>
                    <xdr:rowOff>209550</xdr:rowOff>
                  </from>
                  <to>
                    <xdr:col>2</xdr:col>
                    <xdr:colOff>19050</xdr:colOff>
                    <xdr:row>7</xdr:row>
                    <xdr:rowOff>38100</xdr:rowOff>
                  </to>
                </anchor>
              </controlPr>
            </control>
          </mc:Choice>
        </mc:AlternateContent>
        <mc:AlternateContent xmlns:mc="http://schemas.openxmlformats.org/markup-compatibility/2006">
          <mc:Choice Requires="x14">
            <control shapeId="218137" r:id="rId26" name="Check Box 25">
              <controlPr defaultSize="0" autoFill="0" autoLine="0" autoPict="0">
                <anchor moveWithCells="1">
                  <from>
                    <xdr:col>1</xdr:col>
                    <xdr:colOff>0</xdr:colOff>
                    <xdr:row>5</xdr:row>
                    <xdr:rowOff>209550</xdr:rowOff>
                  </from>
                  <to>
                    <xdr:col>2</xdr:col>
                    <xdr:colOff>19050</xdr:colOff>
                    <xdr:row>7</xdr:row>
                    <xdr:rowOff>38100</xdr:rowOff>
                  </to>
                </anchor>
              </controlPr>
            </control>
          </mc:Choice>
        </mc:AlternateContent>
        <mc:AlternateContent xmlns:mc="http://schemas.openxmlformats.org/markup-compatibility/2006">
          <mc:Choice Requires="x14">
            <control shapeId="218138" r:id="rId27" name="Check Box 26">
              <controlPr defaultSize="0" autoFill="0" autoLine="0" autoPict="0">
                <anchor moveWithCells="1">
                  <from>
                    <xdr:col>1</xdr:col>
                    <xdr:colOff>0</xdr:colOff>
                    <xdr:row>5</xdr:row>
                    <xdr:rowOff>209550</xdr:rowOff>
                  </from>
                  <to>
                    <xdr:col>1</xdr:col>
                    <xdr:colOff>219075</xdr:colOff>
                    <xdr:row>7</xdr:row>
                    <xdr:rowOff>38100</xdr:rowOff>
                  </to>
                </anchor>
              </controlPr>
            </control>
          </mc:Choice>
        </mc:AlternateContent>
        <mc:AlternateContent xmlns:mc="http://schemas.openxmlformats.org/markup-compatibility/2006">
          <mc:Choice Requires="x14">
            <control shapeId="218139" r:id="rId28" name="Check Box 27">
              <controlPr defaultSize="0" autoFill="0" autoLine="0" autoPict="0">
                <anchor moveWithCells="1">
                  <from>
                    <xdr:col>1</xdr:col>
                    <xdr:colOff>0</xdr:colOff>
                    <xdr:row>5</xdr:row>
                    <xdr:rowOff>209550</xdr:rowOff>
                  </from>
                  <to>
                    <xdr:col>2</xdr:col>
                    <xdr:colOff>19050</xdr:colOff>
                    <xdr:row>7</xdr:row>
                    <xdr:rowOff>38100</xdr:rowOff>
                  </to>
                </anchor>
              </controlPr>
            </control>
          </mc:Choice>
        </mc:AlternateContent>
        <mc:AlternateContent xmlns:mc="http://schemas.openxmlformats.org/markup-compatibility/2006">
          <mc:Choice Requires="x14">
            <control shapeId="218140" r:id="rId29" name="Check Box 28">
              <controlPr defaultSize="0" autoFill="0" autoLine="0" autoPict="0">
                <anchor moveWithCells="1">
                  <from>
                    <xdr:col>1</xdr:col>
                    <xdr:colOff>0</xdr:colOff>
                    <xdr:row>5</xdr:row>
                    <xdr:rowOff>209550</xdr:rowOff>
                  </from>
                  <to>
                    <xdr:col>2</xdr:col>
                    <xdr:colOff>19050</xdr:colOff>
                    <xdr:row>7</xdr:row>
                    <xdr:rowOff>38100</xdr:rowOff>
                  </to>
                </anchor>
              </controlPr>
            </control>
          </mc:Choice>
        </mc:AlternateContent>
        <mc:AlternateContent xmlns:mc="http://schemas.openxmlformats.org/markup-compatibility/2006">
          <mc:Choice Requires="x14">
            <control shapeId="218141" r:id="rId30" name="Check Box 29">
              <controlPr defaultSize="0" autoFill="0" autoLine="0" autoPict="0">
                <anchor moveWithCells="1">
                  <from>
                    <xdr:col>1</xdr:col>
                    <xdr:colOff>0</xdr:colOff>
                    <xdr:row>5</xdr:row>
                    <xdr:rowOff>209550</xdr:rowOff>
                  </from>
                  <to>
                    <xdr:col>1</xdr:col>
                    <xdr:colOff>219075</xdr:colOff>
                    <xdr:row>7</xdr:row>
                    <xdr:rowOff>38100</xdr:rowOff>
                  </to>
                </anchor>
              </controlPr>
            </control>
          </mc:Choice>
        </mc:AlternateContent>
        <mc:AlternateContent xmlns:mc="http://schemas.openxmlformats.org/markup-compatibility/2006">
          <mc:Choice Requires="x14">
            <control shapeId="218142" r:id="rId31" name="Check Box 30">
              <controlPr defaultSize="0" autoFill="0" autoLine="0" autoPict="0">
                <anchor moveWithCells="1">
                  <from>
                    <xdr:col>1</xdr:col>
                    <xdr:colOff>0</xdr:colOff>
                    <xdr:row>5</xdr:row>
                    <xdr:rowOff>209550</xdr:rowOff>
                  </from>
                  <to>
                    <xdr:col>2</xdr:col>
                    <xdr:colOff>19050</xdr:colOff>
                    <xdr:row>7</xdr:row>
                    <xdr:rowOff>38100</xdr:rowOff>
                  </to>
                </anchor>
              </controlPr>
            </control>
          </mc:Choice>
        </mc:AlternateContent>
        <mc:AlternateContent xmlns:mc="http://schemas.openxmlformats.org/markup-compatibility/2006">
          <mc:Choice Requires="x14">
            <control shapeId="218143" r:id="rId32" name="Check Box 31">
              <controlPr defaultSize="0" autoFill="0" autoLine="0" autoPict="0">
                <anchor moveWithCells="1">
                  <from>
                    <xdr:col>1</xdr:col>
                    <xdr:colOff>0</xdr:colOff>
                    <xdr:row>5</xdr:row>
                    <xdr:rowOff>209550</xdr:rowOff>
                  </from>
                  <to>
                    <xdr:col>1</xdr:col>
                    <xdr:colOff>219075</xdr:colOff>
                    <xdr:row>7</xdr:row>
                    <xdr:rowOff>38100</xdr:rowOff>
                  </to>
                </anchor>
              </controlPr>
            </control>
          </mc:Choice>
        </mc:AlternateContent>
        <mc:AlternateContent xmlns:mc="http://schemas.openxmlformats.org/markup-compatibility/2006">
          <mc:Choice Requires="x14">
            <control shapeId="218144" r:id="rId33" name="Check Box 32">
              <controlPr defaultSize="0" autoFill="0" autoLine="0" autoPict="0">
                <anchor moveWithCells="1">
                  <from>
                    <xdr:col>1</xdr:col>
                    <xdr:colOff>0</xdr:colOff>
                    <xdr:row>5</xdr:row>
                    <xdr:rowOff>209550</xdr:rowOff>
                  </from>
                  <to>
                    <xdr:col>1</xdr:col>
                    <xdr:colOff>219075</xdr:colOff>
                    <xdr:row>7</xdr:row>
                    <xdr:rowOff>38100</xdr:rowOff>
                  </to>
                </anchor>
              </controlPr>
            </control>
          </mc:Choice>
        </mc:AlternateContent>
        <mc:AlternateContent xmlns:mc="http://schemas.openxmlformats.org/markup-compatibility/2006">
          <mc:Choice Requires="x14">
            <control shapeId="218145" r:id="rId34" name="Check Box 33">
              <controlPr defaultSize="0" autoFill="0" autoLine="0" autoPict="0">
                <anchor moveWithCells="1">
                  <from>
                    <xdr:col>1</xdr:col>
                    <xdr:colOff>0</xdr:colOff>
                    <xdr:row>10</xdr:row>
                    <xdr:rowOff>0</xdr:rowOff>
                  </from>
                  <to>
                    <xdr:col>2</xdr:col>
                    <xdr:colOff>19050</xdr:colOff>
                    <xdr:row>11</xdr:row>
                    <xdr:rowOff>38100</xdr:rowOff>
                  </to>
                </anchor>
              </controlPr>
            </control>
          </mc:Choice>
        </mc:AlternateContent>
        <mc:AlternateContent xmlns:mc="http://schemas.openxmlformats.org/markup-compatibility/2006">
          <mc:Choice Requires="x14">
            <control shapeId="218146" r:id="rId35" name="Check Box 34">
              <controlPr defaultSize="0" autoFill="0" autoLine="0" autoPict="0">
                <anchor moveWithCells="1">
                  <from>
                    <xdr:col>1</xdr:col>
                    <xdr:colOff>0</xdr:colOff>
                    <xdr:row>10</xdr:row>
                    <xdr:rowOff>0</xdr:rowOff>
                  </from>
                  <to>
                    <xdr:col>2</xdr:col>
                    <xdr:colOff>19050</xdr:colOff>
                    <xdr:row>11</xdr:row>
                    <xdr:rowOff>38100</xdr:rowOff>
                  </to>
                </anchor>
              </controlPr>
            </control>
          </mc:Choice>
        </mc:AlternateContent>
        <mc:AlternateContent xmlns:mc="http://schemas.openxmlformats.org/markup-compatibility/2006">
          <mc:Choice Requires="x14">
            <control shapeId="218147" r:id="rId36" name="Check Box 35">
              <controlPr defaultSize="0" autoFill="0" autoLine="0" autoPict="0">
                <anchor moveWithCells="1">
                  <from>
                    <xdr:col>1</xdr:col>
                    <xdr:colOff>0</xdr:colOff>
                    <xdr:row>10</xdr:row>
                    <xdr:rowOff>0</xdr:rowOff>
                  </from>
                  <to>
                    <xdr:col>2</xdr:col>
                    <xdr:colOff>19050</xdr:colOff>
                    <xdr:row>11</xdr:row>
                    <xdr:rowOff>38100</xdr:rowOff>
                  </to>
                </anchor>
              </controlPr>
            </control>
          </mc:Choice>
        </mc:AlternateContent>
        <mc:AlternateContent xmlns:mc="http://schemas.openxmlformats.org/markup-compatibility/2006">
          <mc:Choice Requires="x14">
            <control shapeId="218148" r:id="rId37" name="Check Box 36">
              <controlPr defaultSize="0" autoFill="0" autoLine="0" autoPict="0">
                <anchor moveWithCells="1">
                  <from>
                    <xdr:col>1</xdr:col>
                    <xdr:colOff>0</xdr:colOff>
                    <xdr:row>10</xdr:row>
                    <xdr:rowOff>0</xdr:rowOff>
                  </from>
                  <to>
                    <xdr:col>2</xdr:col>
                    <xdr:colOff>19050</xdr:colOff>
                    <xdr:row>11</xdr:row>
                    <xdr:rowOff>38100</xdr:rowOff>
                  </to>
                </anchor>
              </controlPr>
            </control>
          </mc:Choice>
        </mc:AlternateContent>
        <mc:AlternateContent xmlns:mc="http://schemas.openxmlformats.org/markup-compatibility/2006">
          <mc:Choice Requires="x14">
            <control shapeId="218149" r:id="rId38" name="Check Box 37">
              <controlPr defaultSize="0" autoFill="0" autoLine="0" autoPict="0">
                <anchor moveWithCells="1">
                  <from>
                    <xdr:col>1</xdr:col>
                    <xdr:colOff>0</xdr:colOff>
                    <xdr:row>10</xdr:row>
                    <xdr:rowOff>0</xdr:rowOff>
                  </from>
                  <to>
                    <xdr:col>1</xdr:col>
                    <xdr:colOff>219075</xdr:colOff>
                    <xdr:row>11</xdr:row>
                    <xdr:rowOff>38100</xdr:rowOff>
                  </to>
                </anchor>
              </controlPr>
            </control>
          </mc:Choice>
        </mc:AlternateContent>
        <mc:AlternateContent xmlns:mc="http://schemas.openxmlformats.org/markup-compatibility/2006">
          <mc:Choice Requires="x14">
            <control shapeId="218150" r:id="rId39" name="Check Box 38">
              <controlPr defaultSize="0" autoFill="0" autoLine="0" autoPict="0">
                <anchor moveWithCells="1">
                  <from>
                    <xdr:col>1</xdr:col>
                    <xdr:colOff>0</xdr:colOff>
                    <xdr:row>10</xdr:row>
                    <xdr:rowOff>0</xdr:rowOff>
                  </from>
                  <to>
                    <xdr:col>2</xdr:col>
                    <xdr:colOff>19050</xdr:colOff>
                    <xdr:row>11</xdr:row>
                    <xdr:rowOff>38100</xdr:rowOff>
                  </to>
                </anchor>
              </controlPr>
            </control>
          </mc:Choice>
        </mc:AlternateContent>
        <mc:AlternateContent xmlns:mc="http://schemas.openxmlformats.org/markup-compatibility/2006">
          <mc:Choice Requires="x14">
            <control shapeId="218151" r:id="rId40" name="Check Box 39">
              <controlPr defaultSize="0" autoFill="0" autoLine="0" autoPict="0">
                <anchor moveWithCells="1">
                  <from>
                    <xdr:col>1</xdr:col>
                    <xdr:colOff>0</xdr:colOff>
                    <xdr:row>10</xdr:row>
                    <xdr:rowOff>0</xdr:rowOff>
                  </from>
                  <to>
                    <xdr:col>2</xdr:col>
                    <xdr:colOff>19050</xdr:colOff>
                    <xdr:row>11</xdr:row>
                    <xdr:rowOff>38100</xdr:rowOff>
                  </to>
                </anchor>
              </controlPr>
            </control>
          </mc:Choice>
        </mc:AlternateContent>
        <mc:AlternateContent xmlns:mc="http://schemas.openxmlformats.org/markup-compatibility/2006">
          <mc:Choice Requires="x14">
            <control shapeId="218152" r:id="rId41" name="Check Box 40">
              <controlPr defaultSize="0" autoFill="0" autoLine="0" autoPict="0">
                <anchor moveWithCells="1">
                  <from>
                    <xdr:col>1</xdr:col>
                    <xdr:colOff>0</xdr:colOff>
                    <xdr:row>10</xdr:row>
                    <xdr:rowOff>0</xdr:rowOff>
                  </from>
                  <to>
                    <xdr:col>2</xdr:col>
                    <xdr:colOff>19050</xdr:colOff>
                    <xdr:row>11</xdr:row>
                    <xdr:rowOff>38100</xdr:rowOff>
                  </to>
                </anchor>
              </controlPr>
            </control>
          </mc:Choice>
        </mc:AlternateContent>
        <mc:AlternateContent xmlns:mc="http://schemas.openxmlformats.org/markup-compatibility/2006">
          <mc:Choice Requires="x14">
            <control shapeId="218153" r:id="rId42" name="Check Box 41">
              <controlPr defaultSize="0" autoFill="0" autoLine="0" autoPict="0">
                <anchor moveWithCells="1">
                  <from>
                    <xdr:col>1</xdr:col>
                    <xdr:colOff>0</xdr:colOff>
                    <xdr:row>10</xdr:row>
                    <xdr:rowOff>0</xdr:rowOff>
                  </from>
                  <to>
                    <xdr:col>1</xdr:col>
                    <xdr:colOff>219075</xdr:colOff>
                    <xdr:row>11</xdr:row>
                    <xdr:rowOff>38100</xdr:rowOff>
                  </to>
                </anchor>
              </controlPr>
            </control>
          </mc:Choice>
        </mc:AlternateContent>
        <mc:AlternateContent xmlns:mc="http://schemas.openxmlformats.org/markup-compatibility/2006">
          <mc:Choice Requires="x14">
            <control shapeId="218154" r:id="rId43" name="Check Box 42">
              <controlPr defaultSize="0" autoFill="0" autoLine="0" autoPict="0">
                <anchor moveWithCells="1">
                  <from>
                    <xdr:col>1</xdr:col>
                    <xdr:colOff>0</xdr:colOff>
                    <xdr:row>10</xdr:row>
                    <xdr:rowOff>0</xdr:rowOff>
                  </from>
                  <to>
                    <xdr:col>2</xdr:col>
                    <xdr:colOff>19050</xdr:colOff>
                    <xdr:row>11</xdr:row>
                    <xdr:rowOff>38100</xdr:rowOff>
                  </to>
                </anchor>
              </controlPr>
            </control>
          </mc:Choice>
        </mc:AlternateContent>
        <mc:AlternateContent xmlns:mc="http://schemas.openxmlformats.org/markup-compatibility/2006">
          <mc:Choice Requires="x14">
            <control shapeId="218155" r:id="rId44" name="Check Box 43">
              <controlPr defaultSize="0" autoFill="0" autoLine="0" autoPict="0">
                <anchor moveWithCells="1">
                  <from>
                    <xdr:col>1</xdr:col>
                    <xdr:colOff>0</xdr:colOff>
                    <xdr:row>10</xdr:row>
                    <xdr:rowOff>0</xdr:rowOff>
                  </from>
                  <to>
                    <xdr:col>2</xdr:col>
                    <xdr:colOff>19050</xdr:colOff>
                    <xdr:row>11</xdr:row>
                    <xdr:rowOff>38100</xdr:rowOff>
                  </to>
                </anchor>
              </controlPr>
            </control>
          </mc:Choice>
        </mc:AlternateContent>
        <mc:AlternateContent xmlns:mc="http://schemas.openxmlformats.org/markup-compatibility/2006">
          <mc:Choice Requires="x14">
            <control shapeId="218156" r:id="rId45" name="Check Box 44">
              <controlPr defaultSize="0" autoFill="0" autoLine="0" autoPict="0">
                <anchor moveWithCells="1">
                  <from>
                    <xdr:col>1</xdr:col>
                    <xdr:colOff>0</xdr:colOff>
                    <xdr:row>10</xdr:row>
                    <xdr:rowOff>0</xdr:rowOff>
                  </from>
                  <to>
                    <xdr:col>1</xdr:col>
                    <xdr:colOff>219075</xdr:colOff>
                    <xdr:row>11</xdr:row>
                    <xdr:rowOff>38100</xdr:rowOff>
                  </to>
                </anchor>
              </controlPr>
            </control>
          </mc:Choice>
        </mc:AlternateContent>
        <mc:AlternateContent xmlns:mc="http://schemas.openxmlformats.org/markup-compatibility/2006">
          <mc:Choice Requires="x14">
            <control shapeId="218157" r:id="rId46" name="Check Box 45">
              <controlPr defaultSize="0" autoFill="0" autoLine="0" autoPict="0">
                <anchor moveWithCells="1">
                  <from>
                    <xdr:col>1</xdr:col>
                    <xdr:colOff>0</xdr:colOff>
                    <xdr:row>10</xdr:row>
                    <xdr:rowOff>0</xdr:rowOff>
                  </from>
                  <to>
                    <xdr:col>2</xdr:col>
                    <xdr:colOff>19050</xdr:colOff>
                    <xdr:row>11</xdr:row>
                    <xdr:rowOff>38100</xdr:rowOff>
                  </to>
                </anchor>
              </controlPr>
            </control>
          </mc:Choice>
        </mc:AlternateContent>
        <mc:AlternateContent xmlns:mc="http://schemas.openxmlformats.org/markup-compatibility/2006">
          <mc:Choice Requires="x14">
            <control shapeId="218158" r:id="rId47" name="Check Box 46">
              <controlPr defaultSize="0" autoFill="0" autoLine="0" autoPict="0">
                <anchor moveWithCells="1">
                  <from>
                    <xdr:col>1</xdr:col>
                    <xdr:colOff>0</xdr:colOff>
                    <xdr:row>10</xdr:row>
                    <xdr:rowOff>0</xdr:rowOff>
                  </from>
                  <to>
                    <xdr:col>1</xdr:col>
                    <xdr:colOff>219075</xdr:colOff>
                    <xdr:row>11</xdr:row>
                    <xdr:rowOff>38100</xdr:rowOff>
                  </to>
                </anchor>
              </controlPr>
            </control>
          </mc:Choice>
        </mc:AlternateContent>
        <mc:AlternateContent xmlns:mc="http://schemas.openxmlformats.org/markup-compatibility/2006">
          <mc:Choice Requires="x14">
            <control shapeId="218159" r:id="rId48" name="Check Box 47">
              <controlPr defaultSize="0" autoFill="0" autoLine="0" autoPict="0">
                <anchor moveWithCells="1">
                  <from>
                    <xdr:col>1</xdr:col>
                    <xdr:colOff>0</xdr:colOff>
                    <xdr:row>10</xdr:row>
                    <xdr:rowOff>0</xdr:rowOff>
                  </from>
                  <to>
                    <xdr:col>1</xdr:col>
                    <xdr:colOff>219075</xdr:colOff>
                    <xdr:row>11</xdr:row>
                    <xdr:rowOff>38100</xdr:rowOff>
                  </to>
                </anchor>
              </controlPr>
            </control>
          </mc:Choice>
        </mc:AlternateContent>
        <mc:AlternateContent xmlns:mc="http://schemas.openxmlformats.org/markup-compatibility/2006">
          <mc:Choice Requires="x14">
            <control shapeId="218160" r:id="rId49" name="Check Box 48">
              <controlPr defaultSize="0" autoFill="0" autoLine="0" autoPict="0">
                <anchor moveWithCells="1">
                  <from>
                    <xdr:col>1</xdr:col>
                    <xdr:colOff>0</xdr:colOff>
                    <xdr:row>15</xdr:row>
                    <xdr:rowOff>209550</xdr:rowOff>
                  </from>
                  <to>
                    <xdr:col>2</xdr:col>
                    <xdr:colOff>19050</xdr:colOff>
                    <xdr:row>17</xdr:row>
                    <xdr:rowOff>38100</xdr:rowOff>
                  </to>
                </anchor>
              </controlPr>
            </control>
          </mc:Choice>
        </mc:AlternateContent>
        <mc:AlternateContent xmlns:mc="http://schemas.openxmlformats.org/markup-compatibility/2006">
          <mc:Choice Requires="x14">
            <control shapeId="218161" r:id="rId50" name="Check Box 49">
              <controlPr defaultSize="0" autoFill="0" autoLine="0" autoPict="0">
                <anchor moveWithCells="1">
                  <from>
                    <xdr:col>1</xdr:col>
                    <xdr:colOff>0</xdr:colOff>
                    <xdr:row>15</xdr:row>
                    <xdr:rowOff>209550</xdr:rowOff>
                  </from>
                  <to>
                    <xdr:col>2</xdr:col>
                    <xdr:colOff>19050</xdr:colOff>
                    <xdr:row>17</xdr:row>
                    <xdr:rowOff>38100</xdr:rowOff>
                  </to>
                </anchor>
              </controlPr>
            </control>
          </mc:Choice>
        </mc:AlternateContent>
        <mc:AlternateContent xmlns:mc="http://schemas.openxmlformats.org/markup-compatibility/2006">
          <mc:Choice Requires="x14">
            <control shapeId="218162" r:id="rId51" name="Check Box 50">
              <controlPr defaultSize="0" autoFill="0" autoLine="0" autoPict="0">
                <anchor moveWithCells="1">
                  <from>
                    <xdr:col>1</xdr:col>
                    <xdr:colOff>0</xdr:colOff>
                    <xdr:row>15</xdr:row>
                    <xdr:rowOff>209550</xdr:rowOff>
                  </from>
                  <to>
                    <xdr:col>2</xdr:col>
                    <xdr:colOff>19050</xdr:colOff>
                    <xdr:row>17</xdr:row>
                    <xdr:rowOff>38100</xdr:rowOff>
                  </to>
                </anchor>
              </controlPr>
            </control>
          </mc:Choice>
        </mc:AlternateContent>
        <mc:AlternateContent xmlns:mc="http://schemas.openxmlformats.org/markup-compatibility/2006">
          <mc:Choice Requires="x14">
            <control shapeId="218163" r:id="rId52" name="Check Box 51">
              <controlPr defaultSize="0" autoFill="0" autoLine="0" autoPict="0">
                <anchor moveWithCells="1">
                  <from>
                    <xdr:col>1</xdr:col>
                    <xdr:colOff>0</xdr:colOff>
                    <xdr:row>15</xdr:row>
                    <xdr:rowOff>209550</xdr:rowOff>
                  </from>
                  <to>
                    <xdr:col>2</xdr:col>
                    <xdr:colOff>19050</xdr:colOff>
                    <xdr:row>17</xdr:row>
                    <xdr:rowOff>38100</xdr:rowOff>
                  </to>
                </anchor>
              </controlPr>
            </control>
          </mc:Choice>
        </mc:AlternateContent>
        <mc:AlternateContent xmlns:mc="http://schemas.openxmlformats.org/markup-compatibility/2006">
          <mc:Choice Requires="x14">
            <control shapeId="218164" r:id="rId53" name="Check Box 52">
              <controlPr defaultSize="0" autoFill="0" autoLine="0" autoPict="0">
                <anchor moveWithCells="1">
                  <from>
                    <xdr:col>1</xdr:col>
                    <xdr:colOff>0</xdr:colOff>
                    <xdr:row>15</xdr:row>
                    <xdr:rowOff>209550</xdr:rowOff>
                  </from>
                  <to>
                    <xdr:col>1</xdr:col>
                    <xdr:colOff>219075</xdr:colOff>
                    <xdr:row>17</xdr:row>
                    <xdr:rowOff>38100</xdr:rowOff>
                  </to>
                </anchor>
              </controlPr>
            </control>
          </mc:Choice>
        </mc:AlternateContent>
        <mc:AlternateContent xmlns:mc="http://schemas.openxmlformats.org/markup-compatibility/2006">
          <mc:Choice Requires="x14">
            <control shapeId="218165" r:id="rId54" name="Check Box 53">
              <controlPr defaultSize="0" autoFill="0" autoLine="0" autoPict="0">
                <anchor moveWithCells="1">
                  <from>
                    <xdr:col>1</xdr:col>
                    <xdr:colOff>0</xdr:colOff>
                    <xdr:row>15</xdr:row>
                    <xdr:rowOff>209550</xdr:rowOff>
                  </from>
                  <to>
                    <xdr:col>2</xdr:col>
                    <xdr:colOff>19050</xdr:colOff>
                    <xdr:row>17</xdr:row>
                    <xdr:rowOff>38100</xdr:rowOff>
                  </to>
                </anchor>
              </controlPr>
            </control>
          </mc:Choice>
        </mc:AlternateContent>
        <mc:AlternateContent xmlns:mc="http://schemas.openxmlformats.org/markup-compatibility/2006">
          <mc:Choice Requires="x14">
            <control shapeId="218166" r:id="rId55" name="Check Box 54">
              <controlPr defaultSize="0" autoFill="0" autoLine="0" autoPict="0">
                <anchor moveWithCells="1">
                  <from>
                    <xdr:col>1</xdr:col>
                    <xdr:colOff>0</xdr:colOff>
                    <xdr:row>15</xdr:row>
                    <xdr:rowOff>209550</xdr:rowOff>
                  </from>
                  <to>
                    <xdr:col>2</xdr:col>
                    <xdr:colOff>19050</xdr:colOff>
                    <xdr:row>17</xdr:row>
                    <xdr:rowOff>38100</xdr:rowOff>
                  </to>
                </anchor>
              </controlPr>
            </control>
          </mc:Choice>
        </mc:AlternateContent>
        <mc:AlternateContent xmlns:mc="http://schemas.openxmlformats.org/markup-compatibility/2006">
          <mc:Choice Requires="x14">
            <control shapeId="218167" r:id="rId56" name="Check Box 55">
              <controlPr defaultSize="0" autoFill="0" autoLine="0" autoPict="0">
                <anchor moveWithCells="1">
                  <from>
                    <xdr:col>1</xdr:col>
                    <xdr:colOff>0</xdr:colOff>
                    <xdr:row>15</xdr:row>
                    <xdr:rowOff>209550</xdr:rowOff>
                  </from>
                  <to>
                    <xdr:col>2</xdr:col>
                    <xdr:colOff>19050</xdr:colOff>
                    <xdr:row>17</xdr:row>
                    <xdr:rowOff>38100</xdr:rowOff>
                  </to>
                </anchor>
              </controlPr>
            </control>
          </mc:Choice>
        </mc:AlternateContent>
        <mc:AlternateContent xmlns:mc="http://schemas.openxmlformats.org/markup-compatibility/2006">
          <mc:Choice Requires="x14">
            <control shapeId="218168" r:id="rId57" name="Check Box 56">
              <controlPr defaultSize="0" autoFill="0" autoLine="0" autoPict="0">
                <anchor moveWithCells="1">
                  <from>
                    <xdr:col>1</xdr:col>
                    <xdr:colOff>0</xdr:colOff>
                    <xdr:row>15</xdr:row>
                    <xdr:rowOff>209550</xdr:rowOff>
                  </from>
                  <to>
                    <xdr:col>1</xdr:col>
                    <xdr:colOff>219075</xdr:colOff>
                    <xdr:row>17</xdr:row>
                    <xdr:rowOff>38100</xdr:rowOff>
                  </to>
                </anchor>
              </controlPr>
            </control>
          </mc:Choice>
        </mc:AlternateContent>
        <mc:AlternateContent xmlns:mc="http://schemas.openxmlformats.org/markup-compatibility/2006">
          <mc:Choice Requires="x14">
            <control shapeId="218169" r:id="rId58" name="Check Box 57">
              <controlPr defaultSize="0" autoFill="0" autoLine="0" autoPict="0">
                <anchor moveWithCells="1">
                  <from>
                    <xdr:col>1</xdr:col>
                    <xdr:colOff>0</xdr:colOff>
                    <xdr:row>15</xdr:row>
                    <xdr:rowOff>209550</xdr:rowOff>
                  </from>
                  <to>
                    <xdr:col>2</xdr:col>
                    <xdr:colOff>19050</xdr:colOff>
                    <xdr:row>17</xdr:row>
                    <xdr:rowOff>38100</xdr:rowOff>
                  </to>
                </anchor>
              </controlPr>
            </control>
          </mc:Choice>
        </mc:AlternateContent>
        <mc:AlternateContent xmlns:mc="http://schemas.openxmlformats.org/markup-compatibility/2006">
          <mc:Choice Requires="x14">
            <control shapeId="218170" r:id="rId59" name="Check Box 58">
              <controlPr defaultSize="0" autoFill="0" autoLine="0" autoPict="0">
                <anchor moveWithCells="1">
                  <from>
                    <xdr:col>1</xdr:col>
                    <xdr:colOff>0</xdr:colOff>
                    <xdr:row>15</xdr:row>
                    <xdr:rowOff>209550</xdr:rowOff>
                  </from>
                  <to>
                    <xdr:col>2</xdr:col>
                    <xdr:colOff>19050</xdr:colOff>
                    <xdr:row>17</xdr:row>
                    <xdr:rowOff>38100</xdr:rowOff>
                  </to>
                </anchor>
              </controlPr>
            </control>
          </mc:Choice>
        </mc:AlternateContent>
        <mc:AlternateContent xmlns:mc="http://schemas.openxmlformats.org/markup-compatibility/2006">
          <mc:Choice Requires="x14">
            <control shapeId="218171" r:id="rId60" name="Check Box 59">
              <controlPr defaultSize="0" autoFill="0" autoLine="0" autoPict="0">
                <anchor moveWithCells="1">
                  <from>
                    <xdr:col>1</xdr:col>
                    <xdr:colOff>0</xdr:colOff>
                    <xdr:row>15</xdr:row>
                    <xdr:rowOff>209550</xdr:rowOff>
                  </from>
                  <to>
                    <xdr:col>1</xdr:col>
                    <xdr:colOff>219075</xdr:colOff>
                    <xdr:row>17</xdr:row>
                    <xdr:rowOff>38100</xdr:rowOff>
                  </to>
                </anchor>
              </controlPr>
            </control>
          </mc:Choice>
        </mc:AlternateContent>
        <mc:AlternateContent xmlns:mc="http://schemas.openxmlformats.org/markup-compatibility/2006">
          <mc:Choice Requires="x14">
            <control shapeId="218172" r:id="rId61" name="Check Box 60">
              <controlPr defaultSize="0" autoFill="0" autoLine="0" autoPict="0">
                <anchor moveWithCells="1">
                  <from>
                    <xdr:col>1</xdr:col>
                    <xdr:colOff>0</xdr:colOff>
                    <xdr:row>15</xdr:row>
                    <xdr:rowOff>209550</xdr:rowOff>
                  </from>
                  <to>
                    <xdr:col>2</xdr:col>
                    <xdr:colOff>19050</xdr:colOff>
                    <xdr:row>17</xdr:row>
                    <xdr:rowOff>38100</xdr:rowOff>
                  </to>
                </anchor>
              </controlPr>
            </control>
          </mc:Choice>
        </mc:AlternateContent>
        <mc:AlternateContent xmlns:mc="http://schemas.openxmlformats.org/markup-compatibility/2006">
          <mc:Choice Requires="x14">
            <control shapeId="218173" r:id="rId62" name="Check Box 61">
              <controlPr defaultSize="0" autoFill="0" autoLine="0" autoPict="0">
                <anchor moveWithCells="1">
                  <from>
                    <xdr:col>1</xdr:col>
                    <xdr:colOff>0</xdr:colOff>
                    <xdr:row>15</xdr:row>
                    <xdr:rowOff>209550</xdr:rowOff>
                  </from>
                  <to>
                    <xdr:col>1</xdr:col>
                    <xdr:colOff>219075</xdr:colOff>
                    <xdr:row>17</xdr:row>
                    <xdr:rowOff>38100</xdr:rowOff>
                  </to>
                </anchor>
              </controlPr>
            </control>
          </mc:Choice>
        </mc:AlternateContent>
        <mc:AlternateContent xmlns:mc="http://schemas.openxmlformats.org/markup-compatibility/2006">
          <mc:Choice Requires="x14">
            <control shapeId="218174" r:id="rId63" name="Check Box 62">
              <controlPr defaultSize="0" autoFill="0" autoLine="0" autoPict="0">
                <anchor moveWithCells="1">
                  <from>
                    <xdr:col>1</xdr:col>
                    <xdr:colOff>0</xdr:colOff>
                    <xdr:row>15</xdr:row>
                    <xdr:rowOff>209550</xdr:rowOff>
                  </from>
                  <to>
                    <xdr:col>1</xdr:col>
                    <xdr:colOff>219075</xdr:colOff>
                    <xdr:row>17</xdr:row>
                    <xdr:rowOff>38100</xdr:rowOff>
                  </to>
                </anchor>
              </controlPr>
            </control>
          </mc:Choice>
        </mc:AlternateContent>
        <mc:AlternateContent xmlns:mc="http://schemas.openxmlformats.org/markup-compatibility/2006">
          <mc:Choice Requires="x14">
            <control shapeId="218175" r:id="rId64" name="Check Box 63">
              <controlPr defaultSize="0" autoFill="0" autoLine="0" autoPict="0">
                <anchor moveWithCells="1">
                  <from>
                    <xdr:col>1</xdr:col>
                    <xdr:colOff>0</xdr:colOff>
                    <xdr:row>17</xdr:row>
                    <xdr:rowOff>209550</xdr:rowOff>
                  </from>
                  <to>
                    <xdr:col>2</xdr:col>
                    <xdr:colOff>19050</xdr:colOff>
                    <xdr:row>19</xdr:row>
                    <xdr:rowOff>38100</xdr:rowOff>
                  </to>
                </anchor>
              </controlPr>
            </control>
          </mc:Choice>
        </mc:AlternateContent>
        <mc:AlternateContent xmlns:mc="http://schemas.openxmlformats.org/markup-compatibility/2006">
          <mc:Choice Requires="x14">
            <control shapeId="218176" r:id="rId65" name="Check Box 64">
              <controlPr defaultSize="0" autoFill="0" autoLine="0" autoPict="0">
                <anchor moveWithCells="1">
                  <from>
                    <xdr:col>1</xdr:col>
                    <xdr:colOff>0</xdr:colOff>
                    <xdr:row>17</xdr:row>
                    <xdr:rowOff>209550</xdr:rowOff>
                  </from>
                  <to>
                    <xdr:col>2</xdr:col>
                    <xdr:colOff>19050</xdr:colOff>
                    <xdr:row>19</xdr:row>
                    <xdr:rowOff>38100</xdr:rowOff>
                  </to>
                </anchor>
              </controlPr>
            </control>
          </mc:Choice>
        </mc:AlternateContent>
        <mc:AlternateContent xmlns:mc="http://schemas.openxmlformats.org/markup-compatibility/2006">
          <mc:Choice Requires="x14">
            <control shapeId="218177" r:id="rId66" name="Check Box 65">
              <controlPr defaultSize="0" autoFill="0" autoLine="0" autoPict="0">
                <anchor moveWithCells="1">
                  <from>
                    <xdr:col>1</xdr:col>
                    <xdr:colOff>0</xdr:colOff>
                    <xdr:row>17</xdr:row>
                    <xdr:rowOff>209550</xdr:rowOff>
                  </from>
                  <to>
                    <xdr:col>2</xdr:col>
                    <xdr:colOff>19050</xdr:colOff>
                    <xdr:row>19</xdr:row>
                    <xdr:rowOff>38100</xdr:rowOff>
                  </to>
                </anchor>
              </controlPr>
            </control>
          </mc:Choice>
        </mc:AlternateContent>
        <mc:AlternateContent xmlns:mc="http://schemas.openxmlformats.org/markup-compatibility/2006">
          <mc:Choice Requires="x14">
            <control shapeId="218178" r:id="rId67" name="Check Box 66">
              <controlPr defaultSize="0" autoFill="0" autoLine="0" autoPict="0">
                <anchor moveWithCells="1">
                  <from>
                    <xdr:col>1</xdr:col>
                    <xdr:colOff>0</xdr:colOff>
                    <xdr:row>17</xdr:row>
                    <xdr:rowOff>209550</xdr:rowOff>
                  </from>
                  <to>
                    <xdr:col>2</xdr:col>
                    <xdr:colOff>19050</xdr:colOff>
                    <xdr:row>19</xdr:row>
                    <xdr:rowOff>38100</xdr:rowOff>
                  </to>
                </anchor>
              </controlPr>
            </control>
          </mc:Choice>
        </mc:AlternateContent>
        <mc:AlternateContent xmlns:mc="http://schemas.openxmlformats.org/markup-compatibility/2006">
          <mc:Choice Requires="x14">
            <control shapeId="218179" r:id="rId68" name="Check Box 67">
              <controlPr defaultSize="0" autoFill="0" autoLine="0" autoPict="0">
                <anchor moveWithCells="1">
                  <from>
                    <xdr:col>1</xdr:col>
                    <xdr:colOff>0</xdr:colOff>
                    <xdr:row>17</xdr:row>
                    <xdr:rowOff>209550</xdr:rowOff>
                  </from>
                  <to>
                    <xdr:col>1</xdr:col>
                    <xdr:colOff>219075</xdr:colOff>
                    <xdr:row>19</xdr:row>
                    <xdr:rowOff>38100</xdr:rowOff>
                  </to>
                </anchor>
              </controlPr>
            </control>
          </mc:Choice>
        </mc:AlternateContent>
        <mc:AlternateContent xmlns:mc="http://schemas.openxmlformats.org/markup-compatibility/2006">
          <mc:Choice Requires="x14">
            <control shapeId="218180" r:id="rId69" name="Check Box 68">
              <controlPr defaultSize="0" autoFill="0" autoLine="0" autoPict="0">
                <anchor moveWithCells="1">
                  <from>
                    <xdr:col>1</xdr:col>
                    <xdr:colOff>0</xdr:colOff>
                    <xdr:row>17</xdr:row>
                    <xdr:rowOff>209550</xdr:rowOff>
                  </from>
                  <to>
                    <xdr:col>2</xdr:col>
                    <xdr:colOff>19050</xdr:colOff>
                    <xdr:row>19</xdr:row>
                    <xdr:rowOff>38100</xdr:rowOff>
                  </to>
                </anchor>
              </controlPr>
            </control>
          </mc:Choice>
        </mc:AlternateContent>
        <mc:AlternateContent xmlns:mc="http://schemas.openxmlformats.org/markup-compatibility/2006">
          <mc:Choice Requires="x14">
            <control shapeId="218181" r:id="rId70" name="Check Box 69">
              <controlPr defaultSize="0" autoFill="0" autoLine="0" autoPict="0">
                <anchor moveWithCells="1">
                  <from>
                    <xdr:col>1</xdr:col>
                    <xdr:colOff>0</xdr:colOff>
                    <xdr:row>17</xdr:row>
                    <xdr:rowOff>209550</xdr:rowOff>
                  </from>
                  <to>
                    <xdr:col>2</xdr:col>
                    <xdr:colOff>19050</xdr:colOff>
                    <xdr:row>19</xdr:row>
                    <xdr:rowOff>38100</xdr:rowOff>
                  </to>
                </anchor>
              </controlPr>
            </control>
          </mc:Choice>
        </mc:AlternateContent>
        <mc:AlternateContent xmlns:mc="http://schemas.openxmlformats.org/markup-compatibility/2006">
          <mc:Choice Requires="x14">
            <control shapeId="218182" r:id="rId71" name="Check Box 70">
              <controlPr defaultSize="0" autoFill="0" autoLine="0" autoPict="0">
                <anchor moveWithCells="1">
                  <from>
                    <xdr:col>1</xdr:col>
                    <xdr:colOff>0</xdr:colOff>
                    <xdr:row>17</xdr:row>
                    <xdr:rowOff>209550</xdr:rowOff>
                  </from>
                  <to>
                    <xdr:col>2</xdr:col>
                    <xdr:colOff>19050</xdr:colOff>
                    <xdr:row>19</xdr:row>
                    <xdr:rowOff>38100</xdr:rowOff>
                  </to>
                </anchor>
              </controlPr>
            </control>
          </mc:Choice>
        </mc:AlternateContent>
        <mc:AlternateContent xmlns:mc="http://schemas.openxmlformats.org/markup-compatibility/2006">
          <mc:Choice Requires="x14">
            <control shapeId="218183" r:id="rId72" name="Check Box 71">
              <controlPr defaultSize="0" autoFill="0" autoLine="0" autoPict="0">
                <anchor moveWithCells="1">
                  <from>
                    <xdr:col>1</xdr:col>
                    <xdr:colOff>0</xdr:colOff>
                    <xdr:row>17</xdr:row>
                    <xdr:rowOff>209550</xdr:rowOff>
                  </from>
                  <to>
                    <xdr:col>1</xdr:col>
                    <xdr:colOff>219075</xdr:colOff>
                    <xdr:row>19</xdr:row>
                    <xdr:rowOff>38100</xdr:rowOff>
                  </to>
                </anchor>
              </controlPr>
            </control>
          </mc:Choice>
        </mc:AlternateContent>
        <mc:AlternateContent xmlns:mc="http://schemas.openxmlformats.org/markup-compatibility/2006">
          <mc:Choice Requires="x14">
            <control shapeId="218184" r:id="rId73" name="Check Box 72">
              <controlPr defaultSize="0" autoFill="0" autoLine="0" autoPict="0">
                <anchor moveWithCells="1">
                  <from>
                    <xdr:col>1</xdr:col>
                    <xdr:colOff>0</xdr:colOff>
                    <xdr:row>17</xdr:row>
                    <xdr:rowOff>209550</xdr:rowOff>
                  </from>
                  <to>
                    <xdr:col>2</xdr:col>
                    <xdr:colOff>19050</xdr:colOff>
                    <xdr:row>19</xdr:row>
                    <xdr:rowOff>38100</xdr:rowOff>
                  </to>
                </anchor>
              </controlPr>
            </control>
          </mc:Choice>
        </mc:AlternateContent>
        <mc:AlternateContent xmlns:mc="http://schemas.openxmlformats.org/markup-compatibility/2006">
          <mc:Choice Requires="x14">
            <control shapeId="218185" r:id="rId74" name="Check Box 73">
              <controlPr defaultSize="0" autoFill="0" autoLine="0" autoPict="0">
                <anchor moveWithCells="1">
                  <from>
                    <xdr:col>1</xdr:col>
                    <xdr:colOff>0</xdr:colOff>
                    <xdr:row>17</xdr:row>
                    <xdr:rowOff>209550</xdr:rowOff>
                  </from>
                  <to>
                    <xdr:col>2</xdr:col>
                    <xdr:colOff>19050</xdr:colOff>
                    <xdr:row>19</xdr:row>
                    <xdr:rowOff>38100</xdr:rowOff>
                  </to>
                </anchor>
              </controlPr>
            </control>
          </mc:Choice>
        </mc:AlternateContent>
        <mc:AlternateContent xmlns:mc="http://schemas.openxmlformats.org/markup-compatibility/2006">
          <mc:Choice Requires="x14">
            <control shapeId="218186" r:id="rId75" name="Check Box 74">
              <controlPr defaultSize="0" autoFill="0" autoLine="0" autoPict="0">
                <anchor moveWithCells="1">
                  <from>
                    <xdr:col>1</xdr:col>
                    <xdr:colOff>0</xdr:colOff>
                    <xdr:row>17</xdr:row>
                    <xdr:rowOff>209550</xdr:rowOff>
                  </from>
                  <to>
                    <xdr:col>1</xdr:col>
                    <xdr:colOff>219075</xdr:colOff>
                    <xdr:row>19</xdr:row>
                    <xdr:rowOff>38100</xdr:rowOff>
                  </to>
                </anchor>
              </controlPr>
            </control>
          </mc:Choice>
        </mc:AlternateContent>
        <mc:AlternateContent xmlns:mc="http://schemas.openxmlformats.org/markup-compatibility/2006">
          <mc:Choice Requires="x14">
            <control shapeId="218187" r:id="rId76" name="Check Box 75">
              <controlPr defaultSize="0" autoFill="0" autoLine="0" autoPict="0">
                <anchor moveWithCells="1">
                  <from>
                    <xdr:col>1</xdr:col>
                    <xdr:colOff>0</xdr:colOff>
                    <xdr:row>17</xdr:row>
                    <xdr:rowOff>209550</xdr:rowOff>
                  </from>
                  <to>
                    <xdr:col>2</xdr:col>
                    <xdr:colOff>19050</xdr:colOff>
                    <xdr:row>19</xdr:row>
                    <xdr:rowOff>38100</xdr:rowOff>
                  </to>
                </anchor>
              </controlPr>
            </control>
          </mc:Choice>
        </mc:AlternateContent>
        <mc:AlternateContent xmlns:mc="http://schemas.openxmlformats.org/markup-compatibility/2006">
          <mc:Choice Requires="x14">
            <control shapeId="218188" r:id="rId77" name="Check Box 76">
              <controlPr defaultSize="0" autoFill="0" autoLine="0" autoPict="0">
                <anchor moveWithCells="1">
                  <from>
                    <xdr:col>1</xdr:col>
                    <xdr:colOff>0</xdr:colOff>
                    <xdr:row>17</xdr:row>
                    <xdr:rowOff>209550</xdr:rowOff>
                  </from>
                  <to>
                    <xdr:col>1</xdr:col>
                    <xdr:colOff>219075</xdr:colOff>
                    <xdr:row>19</xdr:row>
                    <xdr:rowOff>38100</xdr:rowOff>
                  </to>
                </anchor>
              </controlPr>
            </control>
          </mc:Choice>
        </mc:AlternateContent>
        <mc:AlternateContent xmlns:mc="http://schemas.openxmlformats.org/markup-compatibility/2006">
          <mc:Choice Requires="x14">
            <control shapeId="218189" r:id="rId78" name="Check Box 77">
              <controlPr defaultSize="0" autoFill="0" autoLine="0" autoPict="0">
                <anchor moveWithCells="1">
                  <from>
                    <xdr:col>1</xdr:col>
                    <xdr:colOff>0</xdr:colOff>
                    <xdr:row>17</xdr:row>
                    <xdr:rowOff>209550</xdr:rowOff>
                  </from>
                  <to>
                    <xdr:col>1</xdr:col>
                    <xdr:colOff>219075</xdr:colOff>
                    <xdr:row>19</xdr:row>
                    <xdr:rowOff>38100</xdr:rowOff>
                  </to>
                </anchor>
              </controlPr>
            </control>
          </mc:Choice>
        </mc:AlternateContent>
        <mc:AlternateContent xmlns:mc="http://schemas.openxmlformats.org/markup-compatibility/2006">
          <mc:Choice Requires="x14">
            <control shapeId="218190" r:id="rId79" name="Check Box 78">
              <controlPr defaultSize="0" autoFill="0" autoLine="0" autoPict="0">
                <anchor moveWithCells="1">
                  <from>
                    <xdr:col>1</xdr:col>
                    <xdr:colOff>0</xdr:colOff>
                    <xdr:row>20</xdr:row>
                    <xdr:rowOff>209550</xdr:rowOff>
                  </from>
                  <to>
                    <xdr:col>2</xdr:col>
                    <xdr:colOff>19050</xdr:colOff>
                    <xdr:row>22</xdr:row>
                    <xdr:rowOff>38100</xdr:rowOff>
                  </to>
                </anchor>
              </controlPr>
            </control>
          </mc:Choice>
        </mc:AlternateContent>
        <mc:AlternateContent xmlns:mc="http://schemas.openxmlformats.org/markup-compatibility/2006">
          <mc:Choice Requires="x14">
            <control shapeId="218191" r:id="rId80" name="Check Box 79">
              <controlPr defaultSize="0" autoFill="0" autoLine="0" autoPict="0">
                <anchor moveWithCells="1">
                  <from>
                    <xdr:col>1</xdr:col>
                    <xdr:colOff>0</xdr:colOff>
                    <xdr:row>20</xdr:row>
                    <xdr:rowOff>209550</xdr:rowOff>
                  </from>
                  <to>
                    <xdr:col>2</xdr:col>
                    <xdr:colOff>19050</xdr:colOff>
                    <xdr:row>22</xdr:row>
                    <xdr:rowOff>38100</xdr:rowOff>
                  </to>
                </anchor>
              </controlPr>
            </control>
          </mc:Choice>
        </mc:AlternateContent>
        <mc:AlternateContent xmlns:mc="http://schemas.openxmlformats.org/markup-compatibility/2006">
          <mc:Choice Requires="x14">
            <control shapeId="218192" r:id="rId81" name="Check Box 80">
              <controlPr defaultSize="0" autoFill="0" autoLine="0" autoPict="0">
                <anchor moveWithCells="1">
                  <from>
                    <xdr:col>1</xdr:col>
                    <xdr:colOff>0</xdr:colOff>
                    <xdr:row>20</xdr:row>
                    <xdr:rowOff>209550</xdr:rowOff>
                  </from>
                  <to>
                    <xdr:col>2</xdr:col>
                    <xdr:colOff>19050</xdr:colOff>
                    <xdr:row>22</xdr:row>
                    <xdr:rowOff>38100</xdr:rowOff>
                  </to>
                </anchor>
              </controlPr>
            </control>
          </mc:Choice>
        </mc:AlternateContent>
        <mc:AlternateContent xmlns:mc="http://schemas.openxmlformats.org/markup-compatibility/2006">
          <mc:Choice Requires="x14">
            <control shapeId="218193" r:id="rId82" name="Check Box 81">
              <controlPr defaultSize="0" autoFill="0" autoLine="0" autoPict="0">
                <anchor moveWithCells="1">
                  <from>
                    <xdr:col>1</xdr:col>
                    <xdr:colOff>0</xdr:colOff>
                    <xdr:row>20</xdr:row>
                    <xdr:rowOff>209550</xdr:rowOff>
                  </from>
                  <to>
                    <xdr:col>2</xdr:col>
                    <xdr:colOff>19050</xdr:colOff>
                    <xdr:row>22</xdr:row>
                    <xdr:rowOff>38100</xdr:rowOff>
                  </to>
                </anchor>
              </controlPr>
            </control>
          </mc:Choice>
        </mc:AlternateContent>
        <mc:AlternateContent xmlns:mc="http://schemas.openxmlformats.org/markup-compatibility/2006">
          <mc:Choice Requires="x14">
            <control shapeId="218194" r:id="rId83" name="Check Box 82">
              <controlPr defaultSize="0" autoFill="0" autoLine="0" autoPict="0">
                <anchor moveWithCells="1">
                  <from>
                    <xdr:col>1</xdr:col>
                    <xdr:colOff>0</xdr:colOff>
                    <xdr:row>20</xdr:row>
                    <xdr:rowOff>209550</xdr:rowOff>
                  </from>
                  <to>
                    <xdr:col>1</xdr:col>
                    <xdr:colOff>219075</xdr:colOff>
                    <xdr:row>22</xdr:row>
                    <xdr:rowOff>38100</xdr:rowOff>
                  </to>
                </anchor>
              </controlPr>
            </control>
          </mc:Choice>
        </mc:AlternateContent>
        <mc:AlternateContent xmlns:mc="http://schemas.openxmlformats.org/markup-compatibility/2006">
          <mc:Choice Requires="x14">
            <control shapeId="218195" r:id="rId84" name="Check Box 83">
              <controlPr defaultSize="0" autoFill="0" autoLine="0" autoPict="0">
                <anchor moveWithCells="1">
                  <from>
                    <xdr:col>1</xdr:col>
                    <xdr:colOff>0</xdr:colOff>
                    <xdr:row>20</xdr:row>
                    <xdr:rowOff>209550</xdr:rowOff>
                  </from>
                  <to>
                    <xdr:col>2</xdr:col>
                    <xdr:colOff>19050</xdr:colOff>
                    <xdr:row>22</xdr:row>
                    <xdr:rowOff>38100</xdr:rowOff>
                  </to>
                </anchor>
              </controlPr>
            </control>
          </mc:Choice>
        </mc:AlternateContent>
        <mc:AlternateContent xmlns:mc="http://schemas.openxmlformats.org/markup-compatibility/2006">
          <mc:Choice Requires="x14">
            <control shapeId="218196" r:id="rId85" name="Check Box 84">
              <controlPr defaultSize="0" autoFill="0" autoLine="0" autoPict="0">
                <anchor moveWithCells="1">
                  <from>
                    <xdr:col>1</xdr:col>
                    <xdr:colOff>0</xdr:colOff>
                    <xdr:row>20</xdr:row>
                    <xdr:rowOff>209550</xdr:rowOff>
                  </from>
                  <to>
                    <xdr:col>2</xdr:col>
                    <xdr:colOff>19050</xdr:colOff>
                    <xdr:row>22</xdr:row>
                    <xdr:rowOff>38100</xdr:rowOff>
                  </to>
                </anchor>
              </controlPr>
            </control>
          </mc:Choice>
        </mc:AlternateContent>
        <mc:AlternateContent xmlns:mc="http://schemas.openxmlformats.org/markup-compatibility/2006">
          <mc:Choice Requires="x14">
            <control shapeId="218197" r:id="rId86" name="Check Box 85">
              <controlPr defaultSize="0" autoFill="0" autoLine="0" autoPict="0">
                <anchor moveWithCells="1">
                  <from>
                    <xdr:col>1</xdr:col>
                    <xdr:colOff>0</xdr:colOff>
                    <xdr:row>20</xdr:row>
                    <xdr:rowOff>209550</xdr:rowOff>
                  </from>
                  <to>
                    <xdr:col>2</xdr:col>
                    <xdr:colOff>19050</xdr:colOff>
                    <xdr:row>22</xdr:row>
                    <xdr:rowOff>38100</xdr:rowOff>
                  </to>
                </anchor>
              </controlPr>
            </control>
          </mc:Choice>
        </mc:AlternateContent>
        <mc:AlternateContent xmlns:mc="http://schemas.openxmlformats.org/markup-compatibility/2006">
          <mc:Choice Requires="x14">
            <control shapeId="218198" r:id="rId87" name="Check Box 86">
              <controlPr defaultSize="0" autoFill="0" autoLine="0" autoPict="0">
                <anchor moveWithCells="1">
                  <from>
                    <xdr:col>1</xdr:col>
                    <xdr:colOff>0</xdr:colOff>
                    <xdr:row>20</xdr:row>
                    <xdr:rowOff>209550</xdr:rowOff>
                  </from>
                  <to>
                    <xdr:col>1</xdr:col>
                    <xdr:colOff>219075</xdr:colOff>
                    <xdr:row>22</xdr:row>
                    <xdr:rowOff>38100</xdr:rowOff>
                  </to>
                </anchor>
              </controlPr>
            </control>
          </mc:Choice>
        </mc:AlternateContent>
        <mc:AlternateContent xmlns:mc="http://schemas.openxmlformats.org/markup-compatibility/2006">
          <mc:Choice Requires="x14">
            <control shapeId="218199" r:id="rId88" name="Check Box 87">
              <controlPr defaultSize="0" autoFill="0" autoLine="0" autoPict="0">
                <anchor moveWithCells="1">
                  <from>
                    <xdr:col>1</xdr:col>
                    <xdr:colOff>0</xdr:colOff>
                    <xdr:row>20</xdr:row>
                    <xdr:rowOff>209550</xdr:rowOff>
                  </from>
                  <to>
                    <xdr:col>2</xdr:col>
                    <xdr:colOff>19050</xdr:colOff>
                    <xdr:row>22</xdr:row>
                    <xdr:rowOff>38100</xdr:rowOff>
                  </to>
                </anchor>
              </controlPr>
            </control>
          </mc:Choice>
        </mc:AlternateContent>
        <mc:AlternateContent xmlns:mc="http://schemas.openxmlformats.org/markup-compatibility/2006">
          <mc:Choice Requires="x14">
            <control shapeId="218200" r:id="rId89" name="Check Box 88">
              <controlPr defaultSize="0" autoFill="0" autoLine="0" autoPict="0">
                <anchor moveWithCells="1">
                  <from>
                    <xdr:col>1</xdr:col>
                    <xdr:colOff>0</xdr:colOff>
                    <xdr:row>20</xdr:row>
                    <xdr:rowOff>209550</xdr:rowOff>
                  </from>
                  <to>
                    <xdr:col>2</xdr:col>
                    <xdr:colOff>19050</xdr:colOff>
                    <xdr:row>22</xdr:row>
                    <xdr:rowOff>38100</xdr:rowOff>
                  </to>
                </anchor>
              </controlPr>
            </control>
          </mc:Choice>
        </mc:AlternateContent>
        <mc:AlternateContent xmlns:mc="http://schemas.openxmlformats.org/markup-compatibility/2006">
          <mc:Choice Requires="x14">
            <control shapeId="218201" r:id="rId90" name="Check Box 89">
              <controlPr defaultSize="0" autoFill="0" autoLine="0" autoPict="0">
                <anchor moveWithCells="1">
                  <from>
                    <xdr:col>1</xdr:col>
                    <xdr:colOff>0</xdr:colOff>
                    <xdr:row>20</xdr:row>
                    <xdr:rowOff>209550</xdr:rowOff>
                  </from>
                  <to>
                    <xdr:col>1</xdr:col>
                    <xdr:colOff>219075</xdr:colOff>
                    <xdr:row>22</xdr:row>
                    <xdr:rowOff>38100</xdr:rowOff>
                  </to>
                </anchor>
              </controlPr>
            </control>
          </mc:Choice>
        </mc:AlternateContent>
        <mc:AlternateContent xmlns:mc="http://schemas.openxmlformats.org/markup-compatibility/2006">
          <mc:Choice Requires="x14">
            <control shapeId="218202" r:id="rId91" name="Check Box 90">
              <controlPr defaultSize="0" autoFill="0" autoLine="0" autoPict="0">
                <anchor moveWithCells="1">
                  <from>
                    <xdr:col>1</xdr:col>
                    <xdr:colOff>0</xdr:colOff>
                    <xdr:row>20</xdr:row>
                    <xdr:rowOff>209550</xdr:rowOff>
                  </from>
                  <to>
                    <xdr:col>2</xdr:col>
                    <xdr:colOff>19050</xdr:colOff>
                    <xdr:row>22</xdr:row>
                    <xdr:rowOff>38100</xdr:rowOff>
                  </to>
                </anchor>
              </controlPr>
            </control>
          </mc:Choice>
        </mc:AlternateContent>
        <mc:AlternateContent xmlns:mc="http://schemas.openxmlformats.org/markup-compatibility/2006">
          <mc:Choice Requires="x14">
            <control shapeId="218203" r:id="rId92" name="Check Box 91">
              <controlPr defaultSize="0" autoFill="0" autoLine="0" autoPict="0">
                <anchor moveWithCells="1">
                  <from>
                    <xdr:col>1</xdr:col>
                    <xdr:colOff>0</xdr:colOff>
                    <xdr:row>20</xdr:row>
                    <xdr:rowOff>209550</xdr:rowOff>
                  </from>
                  <to>
                    <xdr:col>1</xdr:col>
                    <xdr:colOff>219075</xdr:colOff>
                    <xdr:row>22</xdr:row>
                    <xdr:rowOff>38100</xdr:rowOff>
                  </to>
                </anchor>
              </controlPr>
            </control>
          </mc:Choice>
        </mc:AlternateContent>
        <mc:AlternateContent xmlns:mc="http://schemas.openxmlformats.org/markup-compatibility/2006">
          <mc:Choice Requires="x14">
            <control shapeId="218204" r:id="rId93" name="Check Box 92">
              <controlPr defaultSize="0" autoFill="0" autoLine="0" autoPict="0">
                <anchor moveWithCells="1">
                  <from>
                    <xdr:col>1</xdr:col>
                    <xdr:colOff>0</xdr:colOff>
                    <xdr:row>20</xdr:row>
                    <xdr:rowOff>209550</xdr:rowOff>
                  </from>
                  <to>
                    <xdr:col>1</xdr:col>
                    <xdr:colOff>219075</xdr:colOff>
                    <xdr:row>22</xdr:row>
                    <xdr:rowOff>38100</xdr:rowOff>
                  </to>
                </anchor>
              </controlPr>
            </control>
          </mc:Choice>
        </mc:AlternateContent>
        <mc:AlternateContent xmlns:mc="http://schemas.openxmlformats.org/markup-compatibility/2006">
          <mc:Choice Requires="x14">
            <control shapeId="218205" r:id="rId94" name="Check Box 93">
              <controlPr defaultSize="0" autoFill="0" autoLine="0" autoPict="0">
                <anchor moveWithCells="1">
                  <from>
                    <xdr:col>1</xdr:col>
                    <xdr:colOff>0</xdr:colOff>
                    <xdr:row>22</xdr:row>
                    <xdr:rowOff>209550</xdr:rowOff>
                  </from>
                  <to>
                    <xdr:col>2</xdr:col>
                    <xdr:colOff>19050</xdr:colOff>
                    <xdr:row>24</xdr:row>
                    <xdr:rowOff>38100</xdr:rowOff>
                  </to>
                </anchor>
              </controlPr>
            </control>
          </mc:Choice>
        </mc:AlternateContent>
        <mc:AlternateContent xmlns:mc="http://schemas.openxmlformats.org/markup-compatibility/2006">
          <mc:Choice Requires="x14">
            <control shapeId="218206" r:id="rId95" name="Check Box 94">
              <controlPr defaultSize="0" autoFill="0" autoLine="0" autoPict="0">
                <anchor moveWithCells="1">
                  <from>
                    <xdr:col>1</xdr:col>
                    <xdr:colOff>0</xdr:colOff>
                    <xdr:row>22</xdr:row>
                    <xdr:rowOff>209550</xdr:rowOff>
                  </from>
                  <to>
                    <xdr:col>2</xdr:col>
                    <xdr:colOff>19050</xdr:colOff>
                    <xdr:row>24</xdr:row>
                    <xdr:rowOff>38100</xdr:rowOff>
                  </to>
                </anchor>
              </controlPr>
            </control>
          </mc:Choice>
        </mc:AlternateContent>
        <mc:AlternateContent xmlns:mc="http://schemas.openxmlformats.org/markup-compatibility/2006">
          <mc:Choice Requires="x14">
            <control shapeId="218207" r:id="rId96" name="Check Box 95">
              <controlPr defaultSize="0" autoFill="0" autoLine="0" autoPict="0">
                <anchor moveWithCells="1">
                  <from>
                    <xdr:col>1</xdr:col>
                    <xdr:colOff>0</xdr:colOff>
                    <xdr:row>22</xdr:row>
                    <xdr:rowOff>209550</xdr:rowOff>
                  </from>
                  <to>
                    <xdr:col>2</xdr:col>
                    <xdr:colOff>19050</xdr:colOff>
                    <xdr:row>24</xdr:row>
                    <xdr:rowOff>38100</xdr:rowOff>
                  </to>
                </anchor>
              </controlPr>
            </control>
          </mc:Choice>
        </mc:AlternateContent>
        <mc:AlternateContent xmlns:mc="http://schemas.openxmlformats.org/markup-compatibility/2006">
          <mc:Choice Requires="x14">
            <control shapeId="218208" r:id="rId97" name="Check Box 96">
              <controlPr defaultSize="0" autoFill="0" autoLine="0" autoPict="0">
                <anchor moveWithCells="1">
                  <from>
                    <xdr:col>1</xdr:col>
                    <xdr:colOff>0</xdr:colOff>
                    <xdr:row>22</xdr:row>
                    <xdr:rowOff>209550</xdr:rowOff>
                  </from>
                  <to>
                    <xdr:col>2</xdr:col>
                    <xdr:colOff>19050</xdr:colOff>
                    <xdr:row>24</xdr:row>
                    <xdr:rowOff>38100</xdr:rowOff>
                  </to>
                </anchor>
              </controlPr>
            </control>
          </mc:Choice>
        </mc:AlternateContent>
        <mc:AlternateContent xmlns:mc="http://schemas.openxmlformats.org/markup-compatibility/2006">
          <mc:Choice Requires="x14">
            <control shapeId="218209" r:id="rId98" name="Check Box 97">
              <controlPr defaultSize="0" autoFill="0" autoLine="0" autoPict="0">
                <anchor moveWithCells="1">
                  <from>
                    <xdr:col>1</xdr:col>
                    <xdr:colOff>0</xdr:colOff>
                    <xdr:row>22</xdr:row>
                    <xdr:rowOff>209550</xdr:rowOff>
                  </from>
                  <to>
                    <xdr:col>1</xdr:col>
                    <xdr:colOff>219075</xdr:colOff>
                    <xdr:row>24</xdr:row>
                    <xdr:rowOff>38100</xdr:rowOff>
                  </to>
                </anchor>
              </controlPr>
            </control>
          </mc:Choice>
        </mc:AlternateContent>
        <mc:AlternateContent xmlns:mc="http://schemas.openxmlformats.org/markup-compatibility/2006">
          <mc:Choice Requires="x14">
            <control shapeId="218210" r:id="rId99" name="Check Box 98">
              <controlPr defaultSize="0" autoFill="0" autoLine="0" autoPict="0">
                <anchor moveWithCells="1">
                  <from>
                    <xdr:col>1</xdr:col>
                    <xdr:colOff>0</xdr:colOff>
                    <xdr:row>22</xdr:row>
                    <xdr:rowOff>209550</xdr:rowOff>
                  </from>
                  <to>
                    <xdr:col>2</xdr:col>
                    <xdr:colOff>19050</xdr:colOff>
                    <xdr:row>24</xdr:row>
                    <xdr:rowOff>38100</xdr:rowOff>
                  </to>
                </anchor>
              </controlPr>
            </control>
          </mc:Choice>
        </mc:AlternateContent>
        <mc:AlternateContent xmlns:mc="http://schemas.openxmlformats.org/markup-compatibility/2006">
          <mc:Choice Requires="x14">
            <control shapeId="218211" r:id="rId100" name="Check Box 99">
              <controlPr defaultSize="0" autoFill="0" autoLine="0" autoPict="0">
                <anchor moveWithCells="1">
                  <from>
                    <xdr:col>1</xdr:col>
                    <xdr:colOff>0</xdr:colOff>
                    <xdr:row>22</xdr:row>
                    <xdr:rowOff>209550</xdr:rowOff>
                  </from>
                  <to>
                    <xdr:col>2</xdr:col>
                    <xdr:colOff>19050</xdr:colOff>
                    <xdr:row>24</xdr:row>
                    <xdr:rowOff>38100</xdr:rowOff>
                  </to>
                </anchor>
              </controlPr>
            </control>
          </mc:Choice>
        </mc:AlternateContent>
        <mc:AlternateContent xmlns:mc="http://schemas.openxmlformats.org/markup-compatibility/2006">
          <mc:Choice Requires="x14">
            <control shapeId="218212" r:id="rId101" name="Check Box 100">
              <controlPr defaultSize="0" autoFill="0" autoLine="0" autoPict="0">
                <anchor moveWithCells="1">
                  <from>
                    <xdr:col>1</xdr:col>
                    <xdr:colOff>0</xdr:colOff>
                    <xdr:row>22</xdr:row>
                    <xdr:rowOff>209550</xdr:rowOff>
                  </from>
                  <to>
                    <xdr:col>2</xdr:col>
                    <xdr:colOff>19050</xdr:colOff>
                    <xdr:row>24</xdr:row>
                    <xdr:rowOff>38100</xdr:rowOff>
                  </to>
                </anchor>
              </controlPr>
            </control>
          </mc:Choice>
        </mc:AlternateContent>
        <mc:AlternateContent xmlns:mc="http://schemas.openxmlformats.org/markup-compatibility/2006">
          <mc:Choice Requires="x14">
            <control shapeId="218213" r:id="rId102" name="Check Box 101">
              <controlPr defaultSize="0" autoFill="0" autoLine="0" autoPict="0">
                <anchor moveWithCells="1">
                  <from>
                    <xdr:col>1</xdr:col>
                    <xdr:colOff>0</xdr:colOff>
                    <xdr:row>22</xdr:row>
                    <xdr:rowOff>209550</xdr:rowOff>
                  </from>
                  <to>
                    <xdr:col>1</xdr:col>
                    <xdr:colOff>219075</xdr:colOff>
                    <xdr:row>24</xdr:row>
                    <xdr:rowOff>38100</xdr:rowOff>
                  </to>
                </anchor>
              </controlPr>
            </control>
          </mc:Choice>
        </mc:AlternateContent>
        <mc:AlternateContent xmlns:mc="http://schemas.openxmlformats.org/markup-compatibility/2006">
          <mc:Choice Requires="x14">
            <control shapeId="218214" r:id="rId103" name="Check Box 102">
              <controlPr defaultSize="0" autoFill="0" autoLine="0" autoPict="0">
                <anchor moveWithCells="1">
                  <from>
                    <xdr:col>1</xdr:col>
                    <xdr:colOff>0</xdr:colOff>
                    <xdr:row>22</xdr:row>
                    <xdr:rowOff>209550</xdr:rowOff>
                  </from>
                  <to>
                    <xdr:col>2</xdr:col>
                    <xdr:colOff>19050</xdr:colOff>
                    <xdr:row>24</xdr:row>
                    <xdr:rowOff>38100</xdr:rowOff>
                  </to>
                </anchor>
              </controlPr>
            </control>
          </mc:Choice>
        </mc:AlternateContent>
        <mc:AlternateContent xmlns:mc="http://schemas.openxmlformats.org/markup-compatibility/2006">
          <mc:Choice Requires="x14">
            <control shapeId="218215" r:id="rId104" name="Check Box 103">
              <controlPr defaultSize="0" autoFill="0" autoLine="0" autoPict="0">
                <anchor moveWithCells="1">
                  <from>
                    <xdr:col>1</xdr:col>
                    <xdr:colOff>0</xdr:colOff>
                    <xdr:row>22</xdr:row>
                    <xdr:rowOff>209550</xdr:rowOff>
                  </from>
                  <to>
                    <xdr:col>2</xdr:col>
                    <xdr:colOff>19050</xdr:colOff>
                    <xdr:row>24</xdr:row>
                    <xdr:rowOff>38100</xdr:rowOff>
                  </to>
                </anchor>
              </controlPr>
            </control>
          </mc:Choice>
        </mc:AlternateContent>
        <mc:AlternateContent xmlns:mc="http://schemas.openxmlformats.org/markup-compatibility/2006">
          <mc:Choice Requires="x14">
            <control shapeId="218216" r:id="rId105" name="Check Box 104">
              <controlPr defaultSize="0" autoFill="0" autoLine="0" autoPict="0">
                <anchor moveWithCells="1">
                  <from>
                    <xdr:col>1</xdr:col>
                    <xdr:colOff>0</xdr:colOff>
                    <xdr:row>22</xdr:row>
                    <xdr:rowOff>209550</xdr:rowOff>
                  </from>
                  <to>
                    <xdr:col>1</xdr:col>
                    <xdr:colOff>219075</xdr:colOff>
                    <xdr:row>24</xdr:row>
                    <xdr:rowOff>38100</xdr:rowOff>
                  </to>
                </anchor>
              </controlPr>
            </control>
          </mc:Choice>
        </mc:AlternateContent>
        <mc:AlternateContent xmlns:mc="http://schemas.openxmlformats.org/markup-compatibility/2006">
          <mc:Choice Requires="x14">
            <control shapeId="218217" r:id="rId106" name="Check Box 105">
              <controlPr defaultSize="0" autoFill="0" autoLine="0" autoPict="0">
                <anchor moveWithCells="1">
                  <from>
                    <xdr:col>1</xdr:col>
                    <xdr:colOff>0</xdr:colOff>
                    <xdr:row>22</xdr:row>
                    <xdr:rowOff>209550</xdr:rowOff>
                  </from>
                  <to>
                    <xdr:col>2</xdr:col>
                    <xdr:colOff>19050</xdr:colOff>
                    <xdr:row>24</xdr:row>
                    <xdr:rowOff>38100</xdr:rowOff>
                  </to>
                </anchor>
              </controlPr>
            </control>
          </mc:Choice>
        </mc:AlternateContent>
        <mc:AlternateContent xmlns:mc="http://schemas.openxmlformats.org/markup-compatibility/2006">
          <mc:Choice Requires="x14">
            <control shapeId="218218" r:id="rId107" name="Check Box 106">
              <controlPr defaultSize="0" autoFill="0" autoLine="0" autoPict="0">
                <anchor moveWithCells="1">
                  <from>
                    <xdr:col>1</xdr:col>
                    <xdr:colOff>0</xdr:colOff>
                    <xdr:row>22</xdr:row>
                    <xdr:rowOff>209550</xdr:rowOff>
                  </from>
                  <to>
                    <xdr:col>1</xdr:col>
                    <xdr:colOff>219075</xdr:colOff>
                    <xdr:row>24</xdr:row>
                    <xdr:rowOff>38100</xdr:rowOff>
                  </to>
                </anchor>
              </controlPr>
            </control>
          </mc:Choice>
        </mc:AlternateContent>
        <mc:AlternateContent xmlns:mc="http://schemas.openxmlformats.org/markup-compatibility/2006">
          <mc:Choice Requires="x14">
            <control shapeId="218219" r:id="rId108" name="Check Box 107">
              <controlPr defaultSize="0" autoFill="0" autoLine="0" autoPict="0">
                <anchor moveWithCells="1">
                  <from>
                    <xdr:col>1</xdr:col>
                    <xdr:colOff>0</xdr:colOff>
                    <xdr:row>22</xdr:row>
                    <xdr:rowOff>209550</xdr:rowOff>
                  </from>
                  <to>
                    <xdr:col>1</xdr:col>
                    <xdr:colOff>219075</xdr:colOff>
                    <xdr:row>24</xdr:row>
                    <xdr:rowOff>38100</xdr:rowOff>
                  </to>
                </anchor>
              </controlPr>
            </control>
          </mc:Choice>
        </mc:AlternateContent>
        <mc:AlternateContent xmlns:mc="http://schemas.openxmlformats.org/markup-compatibility/2006">
          <mc:Choice Requires="x14">
            <control shapeId="218220" r:id="rId109" name="Check Box 108">
              <controlPr defaultSize="0" autoFill="0" autoLine="0" autoPict="0">
                <anchor moveWithCells="1">
                  <from>
                    <xdr:col>1</xdr:col>
                    <xdr:colOff>0</xdr:colOff>
                    <xdr:row>23</xdr:row>
                    <xdr:rowOff>0</xdr:rowOff>
                  </from>
                  <to>
                    <xdr:col>2</xdr:col>
                    <xdr:colOff>19050</xdr:colOff>
                    <xdr:row>24</xdr:row>
                    <xdr:rowOff>38100</xdr:rowOff>
                  </to>
                </anchor>
              </controlPr>
            </control>
          </mc:Choice>
        </mc:AlternateContent>
        <mc:AlternateContent xmlns:mc="http://schemas.openxmlformats.org/markup-compatibility/2006">
          <mc:Choice Requires="x14">
            <control shapeId="218221" r:id="rId110" name="Check Box 109">
              <controlPr defaultSize="0" autoFill="0" autoLine="0" autoPict="0">
                <anchor moveWithCells="1">
                  <from>
                    <xdr:col>1</xdr:col>
                    <xdr:colOff>0</xdr:colOff>
                    <xdr:row>23</xdr:row>
                    <xdr:rowOff>0</xdr:rowOff>
                  </from>
                  <to>
                    <xdr:col>2</xdr:col>
                    <xdr:colOff>19050</xdr:colOff>
                    <xdr:row>24</xdr:row>
                    <xdr:rowOff>38100</xdr:rowOff>
                  </to>
                </anchor>
              </controlPr>
            </control>
          </mc:Choice>
        </mc:AlternateContent>
        <mc:AlternateContent xmlns:mc="http://schemas.openxmlformats.org/markup-compatibility/2006">
          <mc:Choice Requires="x14">
            <control shapeId="218222" r:id="rId111" name="Check Box 110">
              <controlPr defaultSize="0" autoFill="0" autoLine="0" autoPict="0">
                <anchor moveWithCells="1">
                  <from>
                    <xdr:col>1</xdr:col>
                    <xdr:colOff>0</xdr:colOff>
                    <xdr:row>23</xdr:row>
                    <xdr:rowOff>0</xdr:rowOff>
                  </from>
                  <to>
                    <xdr:col>2</xdr:col>
                    <xdr:colOff>19050</xdr:colOff>
                    <xdr:row>24</xdr:row>
                    <xdr:rowOff>38100</xdr:rowOff>
                  </to>
                </anchor>
              </controlPr>
            </control>
          </mc:Choice>
        </mc:AlternateContent>
        <mc:AlternateContent xmlns:mc="http://schemas.openxmlformats.org/markup-compatibility/2006">
          <mc:Choice Requires="x14">
            <control shapeId="218223" r:id="rId112" name="Check Box 111">
              <controlPr defaultSize="0" autoFill="0" autoLine="0" autoPict="0">
                <anchor moveWithCells="1">
                  <from>
                    <xdr:col>1</xdr:col>
                    <xdr:colOff>0</xdr:colOff>
                    <xdr:row>23</xdr:row>
                    <xdr:rowOff>0</xdr:rowOff>
                  </from>
                  <to>
                    <xdr:col>2</xdr:col>
                    <xdr:colOff>19050</xdr:colOff>
                    <xdr:row>24</xdr:row>
                    <xdr:rowOff>38100</xdr:rowOff>
                  </to>
                </anchor>
              </controlPr>
            </control>
          </mc:Choice>
        </mc:AlternateContent>
        <mc:AlternateContent xmlns:mc="http://schemas.openxmlformats.org/markup-compatibility/2006">
          <mc:Choice Requires="x14">
            <control shapeId="218224" r:id="rId113" name="Check Box 112">
              <controlPr defaultSize="0" autoFill="0" autoLine="0" autoPict="0">
                <anchor moveWithCells="1">
                  <from>
                    <xdr:col>1</xdr:col>
                    <xdr:colOff>0</xdr:colOff>
                    <xdr:row>23</xdr:row>
                    <xdr:rowOff>0</xdr:rowOff>
                  </from>
                  <to>
                    <xdr:col>1</xdr:col>
                    <xdr:colOff>219075</xdr:colOff>
                    <xdr:row>24</xdr:row>
                    <xdr:rowOff>38100</xdr:rowOff>
                  </to>
                </anchor>
              </controlPr>
            </control>
          </mc:Choice>
        </mc:AlternateContent>
        <mc:AlternateContent xmlns:mc="http://schemas.openxmlformats.org/markup-compatibility/2006">
          <mc:Choice Requires="x14">
            <control shapeId="218225" r:id="rId114" name="Check Box 113">
              <controlPr defaultSize="0" autoFill="0" autoLine="0" autoPict="0">
                <anchor moveWithCells="1">
                  <from>
                    <xdr:col>1</xdr:col>
                    <xdr:colOff>0</xdr:colOff>
                    <xdr:row>23</xdr:row>
                    <xdr:rowOff>0</xdr:rowOff>
                  </from>
                  <to>
                    <xdr:col>2</xdr:col>
                    <xdr:colOff>19050</xdr:colOff>
                    <xdr:row>24</xdr:row>
                    <xdr:rowOff>38100</xdr:rowOff>
                  </to>
                </anchor>
              </controlPr>
            </control>
          </mc:Choice>
        </mc:AlternateContent>
        <mc:AlternateContent xmlns:mc="http://schemas.openxmlformats.org/markup-compatibility/2006">
          <mc:Choice Requires="x14">
            <control shapeId="218226" r:id="rId115" name="Check Box 114">
              <controlPr defaultSize="0" autoFill="0" autoLine="0" autoPict="0">
                <anchor moveWithCells="1">
                  <from>
                    <xdr:col>1</xdr:col>
                    <xdr:colOff>0</xdr:colOff>
                    <xdr:row>23</xdr:row>
                    <xdr:rowOff>0</xdr:rowOff>
                  </from>
                  <to>
                    <xdr:col>2</xdr:col>
                    <xdr:colOff>19050</xdr:colOff>
                    <xdr:row>24</xdr:row>
                    <xdr:rowOff>38100</xdr:rowOff>
                  </to>
                </anchor>
              </controlPr>
            </control>
          </mc:Choice>
        </mc:AlternateContent>
        <mc:AlternateContent xmlns:mc="http://schemas.openxmlformats.org/markup-compatibility/2006">
          <mc:Choice Requires="x14">
            <control shapeId="218227" r:id="rId116" name="Check Box 115">
              <controlPr defaultSize="0" autoFill="0" autoLine="0" autoPict="0">
                <anchor moveWithCells="1">
                  <from>
                    <xdr:col>1</xdr:col>
                    <xdr:colOff>0</xdr:colOff>
                    <xdr:row>23</xdr:row>
                    <xdr:rowOff>0</xdr:rowOff>
                  </from>
                  <to>
                    <xdr:col>2</xdr:col>
                    <xdr:colOff>19050</xdr:colOff>
                    <xdr:row>24</xdr:row>
                    <xdr:rowOff>38100</xdr:rowOff>
                  </to>
                </anchor>
              </controlPr>
            </control>
          </mc:Choice>
        </mc:AlternateContent>
        <mc:AlternateContent xmlns:mc="http://schemas.openxmlformats.org/markup-compatibility/2006">
          <mc:Choice Requires="x14">
            <control shapeId="218228" r:id="rId117" name="Check Box 116">
              <controlPr defaultSize="0" autoFill="0" autoLine="0" autoPict="0">
                <anchor moveWithCells="1">
                  <from>
                    <xdr:col>1</xdr:col>
                    <xdr:colOff>0</xdr:colOff>
                    <xdr:row>23</xdr:row>
                    <xdr:rowOff>0</xdr:rowOff>
                  </from>
                  <to>
                    <xdr:col>1</xdr:col>
                    <xdr:colOff>219075</xdr:colOff>
                    <xdr:row>24</xdr:row>
                    <xdr:rowOff>38100</xdr:rowOff>
                  </to>
                </anchor>
              </controlPr>
            </control>
          </mc:Choice>
        </mc:AlternateContent>
        <mc:AlternateContent xmlns:mc="http://schemas.openxmlformats.org/markup-compatibility/2006">
          <mc:Choice Requires="x14">
            <control shapeId="218229" r:id="rId118" name="Check Box 117">
              <controlPr defaultSize="0" autoFill="0" autoLine="0" autoPict="0">
                <anchor moveWithCells="1">
                  <from>
                    <xdr:col>1</xdr:col>
                    <xdr:colOff>0</xdr:colOff>
                    <xdr:row>23</xdr:row>
                    <xdr:rowOff>0</xdr:rowOff>
                  </from>
                  <to>
                    <xdr:col>2</xdr:col>
                    <xdr:colOff>19050</xdr:colOff>
                    <xdr:row>24</xdr:row>
                    <xdr:rowOff>38100</xdr:rowOff>
                  </to>
                </anchor>
              </controlPr>
            </control>
          </mc:Choice>
        </mc:AlternateContent>
        <mc:AlternateContent xmlns:mc="http://schemas.openxmlformats.org/markup-compatibility/2006">
          <mc:Choice Requires="x14">
            <control shapeId="218230" r:id="rId119" name="Check Box 118">
              <controlPr defaultSize="0" autoFill="0" autoLine="0" autoPict="0">
                <anchor moveWithCells="1">
                  <from>
                    <xdr:col>1</xdr:col>
                    <xdr:colOff>0</xdr:colOff>
                    <xdr:row>23</xdr:row>
                    <xdr:rowOff>0</xdr:rowOff>
                  </from>
                  <to>
                    <xdr:col>2</xdr:col>
                    <xdr:colOff>19050</xdr:colOff>
                    <xdr:row>24</xdr:row>
                    <xdr:rowOff>38100</xdr:rowOff>
                  </to>
                </anchor>
              </controlPr>
            </control>
          </mc:Choice>
        </mc:AlternateContent>
        <mc:AlternateContent xmlns:mc="http://schemas.openxmlformats.org/markup-compatibility/2006">
          <mc:Choice Requires="x14">
            <control shapeId="218231" r:id="rId120" name="Check Box 119">
              <controlPr defaultSize="0" autoFill="0" autoLine="0" autoPict="0">
                <anchor moveWithCells="1">
                  <from>
                    <xdr:col>1</xdr:col>
                    <xdr:colOff>0</xdr:colOff>
                    <xdr:row>23</xdr:row>
                    <xdr:rowOff>0</xdr:rowOff>
                  </from>
                  <to>
                    <xdr:col>1</xdr:col>
                    <xdr:colOff>219075</xdr:colOff>
                    <xdr:row>24</xdr:row>
                    <xdr:rowOff>38100</xdr:rowOff>
                  </to>
                </anchor>
              </controlPr>
            </control>
          </mc:Choice>
        </mc:AlternateContent>
        <mc:AlternateContent xmlns:mc="http://schemas.openxmlformats.org/markup-compatibility/2006">
          <mc:Choice Requires="x14">
            <control shapeId="218232" r:id="rId121" name="Check Box 120">
              <controlPr defaultSize="0" autoFill="0" autoLine="0" autoPict="0">
                <anchor moveWithCells="1">
                  <from>
                    <xdr:col>1</xdr:col>
                    <xdr:colOff>0</xdr:colOff>
                    <xdr:row>23</xdr:row>
                    <xdr:rowOff>0</xdr:rowOff>
                  </from>
                  <to>
                    <xdr:col>2</xdr:col>
                    <xdr:colOff>19050</xdr:colOff>
                    <xdr:row>24</xdr:row>
                    <xdr:rowOff>38100</xdr:rowOff>
                  </to>
                </anchor>
              </controlPr>
            </control>
          </mc:Choice>
        </mc:AlternateContent>
        <mc:AlternateContent xmlns:mc="http://schemas.openxmlformats.org/markup-compatibility/2006">
          <mc:Choice Requires="x14">
            <control shapeId="218233" r:id="rId122" name="Check Box 121">
              <controlPr defaultSize="0" autoFill="0" autoLine="0" autoPict="0">
                <anchor moveWithCells="1">
                  <from>
                    <xdr:col>1</xdr:col>
                    <xdr:colOff>0</xdr:colOff>
                    <xdr:row>23</xdr:row>
                    <xdr:rowOff>0</xdr:rowOff>
                  </from>
                  <to>
                    <xdr:col>1</xdr:col>
                    <xdr:colOff>219075</xdr:colOff>
                    <xdr:row>24</xdr:row>
                    <xdr:rowOff>38100</xdr:rowOff>
                  </to>
                </anchor>
              </controlPr>
            </control>
          </mc:Choice>
        </mc:AlternateContent>
        <mc:AlternateContent xmlns:mc="http://schemas.openxmlformats.org/markup-compatibility/2006">
          <mc:Choice Requires="x14">
            <control shapeId="218234" r:id="rId123" name="Check Box 122">
              <controlPr defaultSize="0" autoFill="0" autoLine="0" autoPict="0">
                <anchor moveWithCells="1">
                  <from>
                    <xdr:col>1</xdr:col>
                    <xdr:colOff>0</xdr:colOff>
                    <xdr:row>23</xdr:row>
                    <xdr:rowOff>0</xdr:rowOff>
                  </from>
                  <to>
                    <xdr:col>1</xdr:col>
                    <xdr:colOff>219075</xdr:colOff>
                    <xdr:row>24</xdr:row>
                    <xdr:rowOff>38100</xdr:rowOff>
                  </to>
                </anchor>
              </controlPr>
            </control>
          </mc:Choice>
        </mc:AlternateContent>
        <mc:AlternateContent xmlns:mc="http://schemas.openxmlformats.org/markup-compatibility/2006">
          <mc:Choice Requires="x14">
            <control shapeId="218265" r:id="rId124" name="Check Box 153">
              <controlPr defaultSize="0" autoFill="0" autoLine="0" autoPict="0">
                <anchor moveWithCells="1">
                  <from>
                    <xdr:col>1</xdr:col>
                    <xdr:colOff>0</xdr:colOff>
                    <xdr:row>26</xdr:row>
                    <xdr:rowOff>209550</xdr:rowOff>
                  </from>
                  <to>
                    <xdr:col>2</xdr:col>
                    <xdr:colOff>19050</xdr:colOff>
                    <xdr:row>28</xdr:row>
                    <xdr:rowOff>57150</xdr:rowOff>
                  </to>
                </anchor>
              </controlPr>
            </control>
          </mc:Choice>
        </mc:AlternateContent>
        <mc:AlternateContent xmlns:mc="http://schemas.openxmlformats.org/markup-compatibility/2006">
          <mc:Choice Requires="x14">
            <control shapeId="218266" r:id="rId125" name="Check Box 154">
              <controlPr defaultSize="0" autoFill="0" autoLine="0" autoPict="0">
                <anchor moveWithCells="1">
                  <from>
                    <xdr:col>1</xdr:col>
                    <xdr:colOff>0</xdr:colOff>
                    <xdr:row>26</xdr:row>
                    <xdr:rowOff>209550</xdr:rowOff>
                  </from>
                  <to>
                    <xdr:col>2</xdr:col>
                    <xdr:colOff>19050</xdr:colOff>
                    <xdr:row>28</xdr:row>
                    <xdr:rowOff>57150</xdr:rowOff>
                  </to>
                </anchor>
              </controlPr>
            </control>
          </mc:Choice>
        </mc:AlternateContent>
        <mc:AlternateContent xmlns:mc="http://schemas.openxmlformats.org/markup-compatibility/2006">
          <mc:Choice Requires="x14">
            <control shapeId="218267" r:id="rId126" name="Check Box 155">
              <controlPr defaultSize="0" autoFill="0" autoLine="0" autoPict="0">
                <anchor moveWithCells="1">
                  <from>
                    <xdr:col>1</xdr:col>
                    <xdr:colOff>0</xdr:colOff>
                    <xdr:row>26</xdr:row>
                    <xdr:rowOff>209550</xdr:rowOff>
                  </from>
                  <to>
                    <xdr:col>2</xdr:col>
                    <xdr:colOff>19050</xdr:colOff>
                    <xdr:row>28</xdr:row>
                    <xdr:rowOff>57150</xdr:rowOff>
                  </to>
                </anchor>
              </controlPr>
            </control>
          </mc:Choice>
        </mc:AlternateContent>
        <mc:AlternateContent xmlns:mc="http://schemas.openxmlformats.org/markup-compatibility/2006">
          <mc:Choice Requires="x14">
            <control shapeId="218268" r:id="rId127" name="Check Box 156">
              <controlPr defaultSize="0" autoFill="0" autoLine="0" autoPict="0">
                <anchor moveWithCells="1">
                  <from>
                    <xdr:col>1</xdr:col>
                    <xdr:colOff>0</xdr:colOff>
                    <xdr:row>26</xdr:row>
                    <xdr:rowOff>209550</xdr:rowOff>
                  </from>
                  <to>
                    <xdr:col>2</xdr:col>
                    <xdr:colOff>19050</xdr:colOff>
                    <xdr:row>28</xdr:row>
                    <xdr:rowOff>57150</xdr:rowOff>
                  </to>
                </anchor>
              </controlPr>
            </control>
          </mc:Choice>
        </mc:AlternateContent>
        <mc:AlternateContent xmlns:mc="http://schemas.openxmlformats.org/markup-compatibility/2006">
          <mc:Choice Requires="x14">
            <control shapeId="218269" r:id="rId128" name="Check Box 157">
              <controlPr defaultSize="0" autoFill="0" autoLine="0" autoPict="0">
                <anchor moveWithCells="1">
                  <from>
                    <xdr:col>1</xdr:col>
                    <xdr:colOff>0</xdr:colOff>
                    <xdr:row>26</xdr:row>
                    <xdr:rowOff>209550</xdr:rowOff>
                  </from>
                  <to>
                    <xdr:col>1</xdr:col>
                    <xdr:colOff>219075</xdr:colOff>
                    <xdr:row>28</xdr:row>
                    <xdr:rowOff>57150</xdr:rowOff>
                  </to>
                </anchor>
              </controlPr>
            </control>
          </mc:Choice>
        </mc:AlternateContent>
        <mc:AlternateContent xmlns:mc="http://schemas.openxmlformats.org/markup-compatibility/2006">
          <mc:Choice Requires="x14">
            <control shapeId="218270" r:id="rId129" name="Check Box 158">
              <controlPr defaultSize="0" autoFill="0" autoLine="0" autoPict="0">
                <anchor moveWithCells="1">
                  <from>
                    <xdr:col>1</xdr:col>
                    <xdr:colOff>0</xdr:colOff>
                    <xdr:row>26</xdr:row>
                    <xdr:rowOff>209550</xdr:rowOff>
                  </from>
                  <to>
                    <xdr:col>2</xdr:col>
                    <xdr:colOff>19050</xdr:colOff>
                    <xdr:row>28</xdr:row>
                    <xdr:rowOff>57150</xdr:rowOff>
                  </to>
                </anchor>
              </controlPr>
            </control>
          </mc:Choice>
        </mc:AlternateContent>
        <mc:AlternateContent xmlns:mc="http://schemas.openxmlformats.org/markup-compatibility/2006">
          <mc:Choice Requires="x14">
            <control shapeId="218271" r:id="rId130" name="Check Box 159">
              <controlPr defaultSize="0" autoFill="0" autoLine="0" autoPict="0">
                <anchor moveWithCells="1">
                  <from>
                    <xdr:col>1</xdr:col>
                    <xdr:colOff>0</xdr:colOff>
                    <xdr:row>26</xdr:row>
                    <xdr:rowOff>209550</xdr:rowOff>
                  </from>
                  <to>
                    <xdr:col>2</xdr:col>
                    <xdr:colOff>19050</xdr:colOff>
                    <xdr:row>28</xdr:row>
                    <xdr:rowOff>57150</xdr:rowOff>
                  </to>
                </anchor>
              </controlPr>
            </control>
          </mc:Choice>
        </mc:AlternateContent>
        <mc:AlternateContent xmlns:mc="http://schemas.openxmlformats.org/markup-compatibility/2006">
          <mc:Choice Requires="x14">
            <control shapeId="218272" r:id="rId131" name="Check Box 160">
              <controlPr defaultSize="0" autoFill="0" autoLine="0" autoPict="0">
                <anchor moveWithCells="1">
                  <from>
                    <xdr:col>1</xdr:col>
                    <xdr:colOff>0</xdr:colOff>
                    <xdr:row>26</xdr:row>
                    <xdr:rowOff>209550</xdr:rowOff>
                  </from>
                  <to>
                    <xdr:col>2</xdr:col>
                    <xdr:colOff>19050</xdr:colOff>
                    <xdr:row>28</xdr:row>
                    <xdr:rowOff>57150</xdr:rowOff>
                  </to>
                </anchor>
              </controlPr>
            </control>
          </mc:Choice>
        </mc:AlternateContent>
        <mc:AlternateContent xmlns:mc="http://schemas.openxmlformats.org/markup-compatibility/2006">
          <mc:Choice Requires="x14">
            <control shapeId="218273" r:id="rId132" name="Check Box 161">
              <controlPr defaultSize="0" autoFill="0" autoLine="0" autoPict="0">
                <anchor moveWithCells="1">
                  <from>
                    <xdr:col>1</xdr:col>
                    <xdr:colOff>0</xdr:colOff>
                    <xdr:row>26</xdr:row>
                    <xdr:rowOff>209550</xdr:rowOff>
                  </from>
                  <to>
                    <xdr:col>1</xdr:col>
                    <xdr:colOff>219075</xdr:colOff>
                    <xdr:row>28</xdr:row>
                    <xdr:rowOff>57150</xdr:rowOff>
                  </to>
                </anchor>
              </controlPr>
            </control>
          </mc:Choice>
        </mc:AlternateContent>
        <mc:AlternateContent xmlns:mc="http://schemas.openxmlformats.org/markup-compatibility/2006">
          <mc:Choice Requires="x14">
            <control shapeId="218274" r:id="rId133" name="Check Box 162">
              <controlPr defaultSize="0" autoFill="0" autoLine="0" autoPict="0">
                <anchor moveWithCells="1">
                  <from>
                    <xdr:col>1</xdr:col>
                    <xdr:colOff>0</xdr:colOff>
                    <xdr:row>26</xdr:row>
                    <xdr:rowOff>209550</xdr:rowOff>
                  </from>
                  <to>
                    <xdr:col>2</xdr:col>
                    <xdr:colOff>19050</xdr:colOff>
                    <xdr:row>28</xdr:row>
                    <xdr:rowOff>57150</xdr:rowOff>
                  </to>
                </anchor>
              </controlPr>
            </control>
          </mc:Choice>
        </mc:AlternateContent>
        <mc:AlternateContent xmlns:mc="http://schemas.openxmlformats.org/markup-compatibility/2006">
          <mc:Choice Requires="x14">
            <control shapeId="218275" r:id="rId134" name="Check Box 163">
              <controlPr defaultSize="0" autoFill="0" autoLine="0" autoPict="0">
                <anchor moveWithCells="1">
                  <from>
                    <xdr:col>1</xdr:col>
                    <xdr:colOff>0</xdr:colOff>
                    <xdr:row>26</xdr:row>
                    <xdr:rowOff>209550</xdr:rowOff>
                  </from>
                  <to>
                    <xdr:col>2</xdr:col>
                    <xdr:colOff>19050</xdr:colOff>
                    <xdr:row>28</xdr:row>
                    <xdr:rowOff>57150</xdr:rowOff>
                  </to>
                </anchor>
              </controlPr>
            </control>
          </mc:Choice>
        </mc:AlternateContent>
        <mc:AlternateContent xmlns:mc="http://schemas.openxmlformats.org/markup-compatibility/2006">
          <mc:Choice Requires="x14">
            <control shapeId="218276" r:id="rId135" name="Check Box 164">
              <controlPr defaultSize="0" autoFill="0" autoLine="0" autoPict="0">
                <anchor moveWithCells="1">
                  <from>
                    <xdr:col>1</xdr:col>
                    <xdr:colOff>0</xdr:colOff>
                    <xdr:row>26</xdr:row>
                    <xdr:rowOff>209550</xdr:rowOff>
                  </from>
                  <to>
                    <xdr:col>1</xdr:col>
                    <xdr:colOff>219075</xdr:colOff>
                    <xdr:row>28</xdr:row>
                    <xdr:rowOff>57150</xdr:rowOff>
                  </to>
                </anchor>
              </controlPr>
            </control>
          </mc:Choice>
        </mc:AlternateContent>
        <mc:AlternateContent xmlns:mc="http://schemas.openxmlformats.org/markup-compatibility/2006">
          <mc:Choice Requires="x14">
            <control shapeId="218277" r:id="rId136" name="Check Box 165">
              <controlPr defaultSize="0" autoFill="0" autoLine="0" autoPict="0">
                <anchor moveWithCells="1">
                  <from>
                    <xdr:col>1</xdr:col>
                    <xdr:colOff>0</xdr:colOff>
                    <xdr:row>26</xdr:row>
                    <xdr:rowOff>209550</xdr:rowOff>
                  </from>
                  <to>
                    <xdr:col>2</xdr:col>
                    <xdr:colOff>19050</xdr:colOff>
                    <xdr:row>28</xdr:row>
                    <xdr:rowOff>57150</xdr:rowOff>
                  </to>
                </anchor>
              </controlPr>
            </control>
          </mc:Choice>
        </mc:AlternateContent>
        <mc:AlternateContent xmlns:mc="http://schemas.openxmlformats.org/markup-compatibility/2006">
          <mc:Choice Requires="x14">
            <control shapeId="218278" r:id="rId137" name="Check Box 166">
              <controlPr defaultSize="0" autoFill="0" autoLine="0" autoPict="0">
                <anchor moveWithCells="1">
                  <from>
                    <xdr:col>1</xdr:col>
                    <xdr:colOff>0</xdr:colOff>
                    <xdr:row>26</xdr:row>
                    <xdr:rowOff>209550</xdr:rowOff>
                  </from>
                  <to>
                    <xdr:col>1</xdr:col>
                    <xdr:colOff>219075</xdr:colOff>
                    <xdr:row>28</xdr:row>
                    <xdr:rowOff>57150</xdr:rowOff>
                  </to>
                </anchor>
              </controlPr>
            </control>
          </mc:Choice>
        </mc:AlternateContent>
        <mc:AlternateContent xmlns:mc="http://schemas.openxmlformats.org/markup-compatibility/2006">
          <mc:Choice Requires="x14">
            <control shapeId="218279" r:id="rId138" name="Check Box 167">
              <controlPr defaultSize="0" autoFill="0" autoLine="0" autoPict="0">
                <anchor moveWithCells="1">
                  <from>
                    <xdr:col>1</xdr:col>
                    <xdr:colOff>0</xdr:colOff>
                    <xdr:row>26</xdr:row>
                    <xdr:rowOff>209550</xdr:rowOff>
                  </from>
                  <to>
                    <xdr:col>1</xdr:col>
                    <xdr:colOff>219075</xdr:colOff>
                    <xdr:row>28</xdr:row>
                    <xdr:rowOff>57150</xdr:rowOff>
                  </to>
                </anchor>
              </controlPr>
            </control>
          </mc:Choice>
        </mc:AlternateContent>
        <mc:AlternateContent xmlns:mc="http://schemas.openxmlformats.org/markup-compatibility/2006">
          <mc:Choice Requires="x14">
            <control shapeId="218280" r:id="rId139" name="Check Box 168">
              <controlPr defaultSize="0" autoFill="0" autoLine="0" autoPict="0">
                <anchor moveWithCells="1">
                  <from>
                    <xdr:col>1</xdr:col>
                    <xdr:colOff>0</xdr:colOff>
                    <xdr:row>33</xdr:row>
                    <xdr:rowOff>0</xdr:rowOff>
                  </from>
                  <to>
                    <xdr:col>2</xdr:col>
                    <xdr:colOff>19050</xdr:colOff>
                    <xdr:row>34</xdr:row>
                    <xdr:rowOff>38100</xdr:rowOff>
                  </to>
                </anchor>
              </controlPr>
            </control>
          </mc:Choice>
        </mc:AlternateContent>
        <mc:AlternateContent xmlns:mc="http://schemas.openxmlformats.org/markup-compatibility/2006">
          <mc:Choice Requires="x14">
            <control shapeId="218281" r:id="rId140" name="Check Box 169">
              <controlPr defaultSize="0" autoFill="0" autoLine="0" autoPict="0">
                <anchor moveWithCells="1">
                  <from>
                    <xdr:col>1</xdr:col>
                    <xdr:colOff>0</xdr:colOff>
                    <xdr:row>33</xdr:row>
                    <xdr:rowOff>0</xdr:rowOff>
                  </from>
                  <to>
                    <xdr:col>2</xdr:col>
                    <xdr:colOff>19050</xdr:colOff>
                    <xdr:row>34</xdr:row>
                    <xdr:rowOff>38100</xdr:rowOff>
                  </to>
                </anchor>
              </controlPr>
            </control>
          </mc:Choice>
        </mc:AlternateContent>
        <mc:AlternateContent xmlns:mc="http://schemas.openxmlformats.org/markup-compatibility/2006">
          <mc:Choice Requires="x14">
            <control shapeId="218282" r:id="rId141" name="Check Box 170">
              <controlPr defaultSize="0" autoFill="0" autoLine="0" autoPict="0">
                <anchor moveWithCells="1">
                  <from>
                    <xdr:col>1</xdr:col>
                    <xdr:colOff>0</xdr:colOff>
                    <xdr:row>33</xdr:row>
                    <xdr:rowOff>0</xdr:rowOff>
                  </from>
                  <to>
                    <xdr:col>2</xdr:col>
                    <xdr:colOff>19050</xdr:colOff>
                    <xdr:row>34</xdr:row>
                    <xdr:rowOff>38100</xdr:rowOff>
                  </to>
                </anchor>
              </controlPr>
            </control>
          </mc:Choice>
        </mc:AlternateContent>
        <mc:AlternateContent xmlns:mc="http://schemas.openxmlformats.org/markup-compatibility/2006">
          <mc:Choice Requires="x14">
            <control shapeId="218283" r:id="rId142" name="Check Box 171">
              <controlPr defaultSize="0" autoFill="0" autoLine="0" autoPict="0">
                <anchor moveWithCells="1">
                  <from>
                    <xdr:col>1</xdr:col>
                    <xdr:colOff>0</xdr:colOff>
                    <xdr:row>33</xdr:row>
                    <xdr:rowOff>0</xdr:rowOff>
                  </from>
                  <to>
                    <xdr:col>2</xdr:col>
                    <xdr:colOff>19050</xdr:colOff>
                    <xdr:row>34</xdr:row>
                    <xdr:rowOff>38100</xdr:rowOff>
                  </to>
                </anchor>
              </controlPr>
            </control>
          </mc:Choice>
        </mc:AlternateContent>
        <mc:AlternateContent xmlns:mc="http://schemas.openxmlformats.org/markup-compatibility/2006">
          <mc:Choice Requires="x14">
            <control shapeId="218284" r:id="rId143" name="Check Box 172">
              <controlPr defaultSize="0" autoFill="0" autoLine="0" autoPict="0">
                <anchor moveWithCells="1">
                  <from>
                    <xdr:col>1</xdr:col>
                    <xdr:colOff>0</xdr:colOff>
                    <xdr:row>33</xdr:row>
                    <xdr:rowOff>0</xdr:rowOff>
                  </from>
                  <to>
                    <xdr:col>1</xdr:col>
                    <xdr:colOff>219075</xdr:colOff>
                    <xdr:row>34</xdr:row>
                    <xdr:rowOff>38100</xdr:rowOff>
                  </to>
                </anchor>
              </controlPr>
            </control>
          </mc:Choice>
        </mc:AlternateContent>
        <mc:AlternateContent xmlns:mc="http://schemas.openxmlformats.org/markup-compatibility/2006">
          <mc:Choice Requires="x14">
            <control shapeId="218285" r:id="rId144" name="Check Box 173">
              <controlPr defaultSize="0" autoFill="0" autoLine="0" autoPict="0">
                <anchor moveWithCells="1">
                  <from>
                    <xdr:col>1</xdr:col>
                    <xdr:colOff>0</xdr:colOff>
                    <xdr:row>33</xdr:row>
                    <xdr:rowOff>0</xdr:rowOff>
                  </from>
                  <to>
                    <xdr:col>2</xdr:col>
                    <xdr:colOff>19050</xdr:colOff>
                    <xdr:row>34</xdr:row>
                    <xdr:rowOff>38100</xdr:rowOff>
                  </to>
                </anchor>
              </controlPr>
            </control>
          </mc:Choice>
        </mc:AlternateContent>
        <mc:AlternateContent xmlns:mc="http://schemas.openxmlformats.org/markup-compatibility/2006">
          <mc:Choice Requires="x14">
            <control shapeId="218286" r:id="rId145" name="Check Box 174">
              <controlPr defaultSize="0" autoFill="0" autoLine="0" autoPict="0">
                <anchor moveWithCells="1">
                  <from>
                    <xdr:col>1</xdr:col>
                    <xdr:colOff>0</xdr:colOff>
                    <xdr:row>33</xdr:row>
                    <xdr:rowOff>0</xdr:rowOff>
                  </from>
                  <to>
                    <xdr:col>2</xdr:col>
                    <xdr:colOff>19050</xdr:colOff>
                    <xdr:row>34</xdr:row>
                    <xdr:rowOff>38100</xdr:rowOff>
                  </to>
                </anchor>
              </controlPr>
            </control>
          </mc:Choice>
        </mc:AlternateContent>
        <mc:AlternateContent xmlns:mc="http://schemas.openxmlformats.org/markup-compatibility/2006">
          <mc:Choice Requires="x14">
            <control shapeId="218287" r:id="rId146" name="Check Box 175">
              <controlPr defaultSize="0" autoFill="0" autoLine="0" autoPict="0">
                <anchor moveWithCells="1">
                  <from>
                    <xdr:col>1</xdr:col>
                    <xdr:colOff>0</xdr:colOff>
                    <xdr:row>33</xdr:row>
                    <xdr:rowOff>0</xdr:rowOff>
                  </from>
                  <to>
                    <xdr:col>2</xdr:col>
                    <xdr:colOff>19050</xdr:colOff>
                    <xdr:row>34</xdr:row>
                    <xdr:rowOff>38100</xdr:rowOff>
                  </to>
                </anchor>
              </controlPr>
            </control>
          </mc:Choice>
        </mc:AlternateContent>
        <mc:AlternateContent xmlns:mc="http://schemas.openxmlformats.org/markup-compatibility/2006">
          <mc:Choice Requires="x14">
            <control shapeId="218288" r:id="rId147" name="Check Box 176">
              <controlPr defaultSize="0" autoFill="0" autoLine="0" autoPict="0">
                <anchor moveWithCells="1">
                  <from>
                    <xdr:col>1</xdr:col>
                    <xdr:colOff>0</xdr:colOff>
                    <xdr:row>33</xdr:row>
                    <xdr:rowOff>0</xdr:rowOff>
                  </from>
                  <to>
                    <xdr:col>1</xdr:col>
                    <xdr:colOff>219075</xdr:colOff>
                    <xdr:row>34</xdr:row>
                    <xdr:rowOff>38100</xdr:rowOff>
                  </to>
                </anchor>
              </controlPr>
            </control>
          </mc:Choice>
        </mc:AlternateContent>
        <mc:AlternateContent xmlns:mc="http://schemas.openxmlformats.org/markup-compatibility/2006">
          <mc:Choice Requires="x14">
            <control shapeId="218289" r:id="rId148" name="Check Box 177">
              <controlPr defaultSize="0" autoFill="0" autoLine="0" autoPict="0">
                <anchor moveWithCells="1">
                  <from>
                    <xdr:col>1</xdr:col>
                    <xdr:colOff>0</xdr:colOff>
                    <xdr:row>33</xdr:row>
                    <xdr:rowOff>0</xdr:rowOff>
                  </from>
                  <to>
                    <xdr:col>2</xdr:col>
                    <xdr:colOff>19050</xdr:colOff>
                    <xdr:row>34</xdr:row>
                    <xdr:rowOff>38100</xdr:rowOff>
                  </to>
                </anchor>
              </controlPr>
            </control>
          </mc:Choice>
        </mc:AlternateContent>
        <mc:AlternateContent xmlns:mc="http://schemas.openxmlformats.org/markup-compatibility/2006">
          <mc:Choice Requires="x14">
            <control shapeId="218290" r:id="rId149" name="Check Box 178">
              <controlPr defaultSize="0" autoFill="0" autoLine="0" autoPict="0">
                <anchor moveWithCells="1">
                  <from>
                    <xdr:col>1</xdr:col>
                    <xdr:colOff>0</xdr:colOff>
                    <xdr:row>33</xdr:row>
                    <xdr:rowOff>0</xdr:rowOff>
                  </from>
                  <to>
                    <xdr:col>2</xdr:col>
                    <xdr:colOff>19050</xdr:colOff>
                    <xdr:row>34</xdr:row>
                    <xdr:rowOff>38100</xdr:rowOff>
                  </to>
                </anchor>
              </controlPr>
            </control>
          </mc:Choice>
        </mc:AlternateContent>
        <mc:AlternateContent xmlns:mc="http://schemas.openxmlformats.org/markup-compatibility/2006">
          <mc:Choice Requires="x14">
            <control shapeId="218291" r:id="rId150" name="Check Box 179">
              <controlPr defaultSize="0" autoFill="0" autoLine="0" autoPict="0">
                <anchor moveWithCells="1">
                  <from>
                    <xdr:col>1</xdr:col>
                    <xdr:colOff>0</xdr:colOff>
                    <xdr:row>33</xdr:row>
                    <xdr:rowOff>0</xdr:rowOff>
                  </from>
                  <to>
                    <xdr:col>1</xdr:col>
                    <xdr:colOff>219075</xdr:colOff>
                    <xdr:row>34</xdr:row>
                    <xdr:rowOff>38100</xdr:rowOff>
                  </to>
                </anchor>
              </controlPr>
            </control>
          </mc:Choice>
        </mc:AlternateContent>
        <mc:AlternateContent xmlns:mc="http://schemas.openxmlformats.org/markup-compatibility/2006">
          <mc:Choice Requires="x14">
            <control shapeId="218292" r:id="rId151" name="Check Box 180">
              <controlPr defaultSize="0" autoFill="0" autoLine="0" autoPict="0">
                <anchor moveWithCells="1">
                  <from>
                    <xdr:col>1</xdr:col>
                    <xdr:colOff>0</xdr:colOff>
                    <xdr:row>33</xdr:row>
                    <xdr:rowOff>0</xdr:rowOff>
                  </from>
                  <to>
                    <xdr:col>2</xdr:col>
                    <xdr:colOff>19050</xdr:colOff>
                    <xdr:row>34</xdr:row>
                    <xdr:rowOff>38100</xdr:rowOff>
                  </to>
                </anchor>
              </controlPr>
            </control>
          </mc:Choice>
        </mc:AlternateContent>
        <mc:AlternateContent xmlns:mc="http://schemas.openxmlformats.org/markup-compatibility/2006">
          <mc:Choice Requires="x14">
            <control shapeId="218293" r:id="rId152" name="Check Box 181">
              <controlPr defaultSize="0" autoFill="0" autoLine="0" autoPict="0">
                <anchor moveWithCells="1">
                  <from>
                    <xdr:col>1</xdr:col>
                    <xdr:colOff>0</xdr:colOff>
                    <xdr:row>33</xdr:row>
                    <xdr:rowOff>0</xdr:rowOff>
                  </from>
                  <to>
                    <xdr:col>1</xdr:col>
                    <xdr:colOff>219075</xdr:colOff>
                    <xdr:row>34</xdr:row>
                    <xdr:rowOff>38100</xdr:rowOff>
                  </to>
                </anchor>
              </controlPr>
            </control>
          </mc:Choice>
        </mc:AlternateContent>
        <mc:AlternateContent xmlns:mc="http://schemas.openxmlformats.org/markup-compatibility/2006">
          <mc:Choice Requires="x14">
            <control shapeId="218294" r:id="rId153" name="Check Box 182">
              <controlPr defaultSize="0" autoFill="0" autoLine="0" autoPict="0">
                <anchor moveWithCells="1">
                  <from>
                    <xdr:col>1</xdr:col>
                    <xdr:colOff>0</xdr:colOff>
                    <xdr:row>33</xdr:row>
                    <xdr:rowOff>0</xdr:rowOff>
                  </from>
                  <to>
                    <xdr:col>1</xdr:col>
                    <xdr:colOff>219075</xdr:colOff>
                    <xdr:row>34</xdr:row>
                    <xdr:rowOff>38100</xdr:rowOff>
                  </to>
                </anchor>
              </controlPr>
            </control>
          </mc:Choice>
        </mc:AlternateContent>
        <mc:AlternateContent xmlns:mc="http://schemas.openxmlformats.org/markup-compatibility/2006">
          <mc:Choice Requires="x14">
            <control shapeId="218295" r:id="rId154" name="Check Box 183">
              <controlPr defaultSize="0" autoFill="0" autoLine="0" autoPict="0">
                <anchor moveWithCells="1">
                  <from>
                    <xdr:col>1</xdr:col>
                    <xdr:colOff>0</xdr:colOff>
                    <xdr:row>40</xdr:row>
                    <xdr:rowOff>209550</xdr:rowOff>
                  </from>
                  <to>
                    <xdr:col>2</xdr:col>
                    <xdr:colOff>19050</xdr:colOff>
                    <xdr:row>42</xdr:row>
                    <xdr:rowOff>38100</xdr:rowOff>
                  </to>
                </anchor>
              </controlPr>
            </control>
          </mc:Choice>
        </mc:AlternateContent>
        <mc:AlternateContent xmlns:mc="http://schemas.openxmlformats.org/markup-compatibility/2006">
          <mc:Choice Requires="x14">
            <control shapeId="218296" r:id="rId155" name="Check Box 184">
              <controlPr defaultSize="0" autoFill="0" autoLine="0" autoPict="0">
                <anchor moveWithCells="1">
                  <from>
                    <xdr:col>1</xdr:col>
                    <xdr:colOff>0</xdr:colOff>
                    <xdr:row>40</xdr:row>
                    <xdr:rowOff>209550</xdr:rowOff>
                  </from>
                  <to>
                    <xdr:col>2</xdr:col>
                    <xdr:colOff>19050</xdr:colOff>
                    <xdr:row>42</xdr:row>
                    <xdr:rowOff>38100</xdr:rowOff>
                  </to>
                </anchor>
              </controlPr>
            </control>
          </mc:Choice>
        </mc:AlternateContent>
        <mc:AlternateContent xmlns:mc="http://schemas.openxmlformats.org/markup-compatibility/2006">
          <mc:Choice Requires="x14">
            <control shapeId="218297" r:id="rId156" name="Check Box 185">
              <controlPr defaultSize="0" autoFill="0" autoLine="0" autoPict="0">
                <anchor moveWithCells="1">
                  <from>
                    <xdr:col>1</xdr:col>
                    <xdr:colOff>0</xdr:colOff>
                    <xdr:row>40</xdr:row>
                    <xdr:rowOff>209550</xdr:rowOff>
                  </from>
                  <to>
                    <xdr:col>2</xdr:col>
                    <xdr:colOff>19050</xdr:colOff>
                    <xdr:row>42</xdr:row>
                    <xdr:rowOff>38100</xdr:rowOff>
                  </to>
                </anchor>
              </controlPr>
            </control>
          </mc:Choice>
        </mc:AlternateContent>
        <mc:AlternateContent xmlns:mc="http://schemas.openxmlformats.org/markup-compatibility/2006">
          <mc:Choice Requires="x14">
            <control shapeId="218298" r:id="rId157" name="Check Box 186">
              <controlPr defaultSize="0" autoFill="0" autoLine="0" autoPict="0">
                <anchor moveWithCells="1">
                  <from>
                    <xdr:col>1</xdr:col>
                    <xdr:colOff>0</xdr:colOff>
                    <xdr:row>40</xdr:row>
                    <xdr:rowOff>209550</xdr:rowOff>
                  </from>
                  <to>
                    <xdr:col>2</xdr:col>
                    <xdr:colOff>19050</xdr:colOff>
                    <xdr:row>42</xdr:row>
                    <xdr:rowOff>38100</xdr:rowOff>
                  </to>
                </anchor>
              </controlPr>
            </control>
          </mc:Choice>
        </mc:AlternateContent>
        <mc:AlternateContent xmlns:mc="http://schemas.openxmlformats.org/markup-compatibility/2006">
          <mc:Choice Requires="x14">
            <control shapeId="218299" r:id="rId158" name="Check Box 187">
              <controlPr defaultSize="0" autoFill="0" autoLine="0" autoPict="0">
                <anchor moveWithCells="1">
                  <from>
                    <xdr:col>1</xdr:col>
                    <xdr:colOff>0</xdr:colOff>
                    <xdr:row>40</xdr:row>
                    <xdr:rowOff>209550</xdr:rowOff>
                  </from>
                  <to>
                    <xdr:col>1</xdr:col>
                    <xdr:colOff>219075</xdr:colOff>
                    <xdr:row>42</xdr:row>
                    <xdr:rowOff>38100</xdr:rowOff>
                  </to>
                </anchor>
              </controlPr>
            </control>
          </mc:Choice>
        </mc:AlternateContent>
        <mc:AlternateContent xmlns:mc="http://schemas.openxmlformats.org/markup-compatibility/2006">
          <mc:Choice Requires="x14">
            <control shapeId="218300" r:id="rId159" name="Check Box 188">
              <controlPr defaultSize="0" autoFill="0" autoLine="0" autoPict="0">
                <anchor moveWithCells="1">
                  <from>
                    <xdr:col>1</xdr:col>
                    <xdr:colOff>0</xdr:colOff>
                    <xdr:row>40</xdr:row>
                    <xdr:rowOff>209550</xdr:rowOff>
                  </from>
                  <to>
                    <xdr:col>2</xdr:col>
                    <xdr:colOff>19050</xdr:colOff>
                    <xdr:row>42</xdr:row>
                    <xdr:rowOff>38100</xdr:rowOff>
                  </to>
                </anchor>
              </controlPr>
            </control>
          </mc:Choice>
        </mc:AlternateContent>
        <mc:AlternateContent xmlns:mc="http://schemas.openxmlformats.org/markup-compatibility/2006">
          <mc:Choice Requires="x14">
            <control shapeId="218301" r:id="rId160" name="Check Box 189">
              <controlPr defaultSize="0" autoFill="0" autoLine="0" autoPict="0">
                <anchor moveWithCells="1">
                  <from>
                    <xdr:col>1</xdr:col>
                    <xdr:colOff>0</xdr:colOff>
                    <xdr:row>40</xdr:row>
                    <xdr:rowOff>209550</xdr:rowOff>
                  </from>
                  <to>
                    <xdr:col>2</xdr:col>
                    <xdr:colOff>19050</xdr:colOff>
                    <xdr:row>42</xdr:row>
                    <xdr:rowOff>38100</xdr:rowOff>
                  </to>
                </anchor>
              </controlPr>
            </control>
          </mc:Choice>
        </mc:AlternateContent>
        <mc:AlternateContent xmlns:mc="http://schemas.openxmlformats.org/markup-compatibility/2006">
          <mc:Choice Requires="x14">
            <control shapeId="218302" r:id="rId161" name="Check Box 190">
              <controlPr defaultSize="0" autoFill="0" autoLine="0" autoPict="0">
                <anchor moveWithCells="1">
                  <from>
                    <xdr:col>1</xdr:col>
                    <xdr:colOff>0</xdr:colOff>
                    <xdr:row>40</xdr:row>
                    <xdr:rowOff>209550</xdr:rowOff>
                  </from>
                  <to>
                    <xdr:col>2</xdr:col>
                    <xdr:colOff>19050</xdr:colOff>
                    <xdr:row>42</xdr:row>
                    <xdr:rowOff>38100</xdr:rowOff>
                  </to>
                </anchor>
              </controlPr>
            </control>
          </mc:Choice>
        </mc:AlternateContent>
        <mc:AlternateContent xmlns:mc="http://schemas.openxmlformats.org/markup-compatibility/2006">
          <mc:Choice Requires="x14">
            <control shapeId="218303" r:id="rId162" name="Check Box 191">
              <controlPr defaultSize="0" autoFill="0" autoLine="0" autoPict="0">
                <anchor moveWithCells="1">
                  <from>
                    <xdr:col>1</xdr:col>
                    <xdr:colOff>0</xdr:colOff>
                    <xdr:row>40</xdr:row>
                    <xdr:rowOff>209550</xdr:rowOff>
                  </from>
                  <to>
                    <xdr:col>1</xdr:col>
                    <xdr:colOff>219075</xdr:colOff>
                    <xdr:row>42</xdr:row>
                    <xdr:rowOff>38100</xdr:rowOff>
                  </to>
                </anchor>
              </controlPr>
            </control>
          </mc:Choice>
        </mc:AlternateContent>
        <mc:AlternateContent xmlns:mc="http://schemas.openxmlformats.org/markup-compatibility/2006">
          <mc:Choice Requires="x14">
            <control shapeId="218304" r:id="rId163" name="Check Box 192">
              <controlPr defaultSize="0" autoFill="0" autoLine="0" autoPict="0">
                <anchor moveWithCells="1">
                  <from>
                    <xdr:col>1</xdr:col>
                    <xdr:colOff>0</xdr:colOff>
                    <xdr:row>40</xdr:row>
                    <xdr:rowOff>209550</xdr:rowOff>
                  </from>
                  <to>
                    <xdr:col>2</xdr:col>
                    <xdr:colOff>19050</xdr:colOff>
                    <xdr:row>42</xdr:row>
                    <xdr:rowOff>38100</xdr:rowOff>
                  </to>
                </anchor>
              </controlPr>
            </control>
          </mc:Choice>
        </mc:AlternateContent>
        <mc:AlternateContent xmlns:mc="http://schemas.openxmlformats.org/markup-compatibility/2006">
          <mc:Choice Requires="x14">
            <control shapeId="218305" r:id="rId164" name="Check Box 193">
              <controlPr defaultSize="0" autoFill="0" autoLine="0" autoPict="0">
                <anchor moveWithCells="1">
                  <from>
                    <xdr:col>1</xdr:col>
                    <xdr:colOff>0</xdr:colOff>
                    <xdr:row>40</xdr:row>
                    <xdr:rowOff>209550</xdr:rowOff>
                  </from>
                  <to>
                    <xdr:col>2</xdr:col>
                    <xdr:colOff>19050</xdr:colOff>
                    <xdr:row>42</xdr:row>
                    <xdr:rowOff>38100</xdr:rowOff>
                  </to>
                </anchor>
              </controlPr>
            </control>
          </mc:Choice>
        </mc:AlternateContent>
        <mc:AlternateContent xmlns:mc="http://schemas.openxmlformats.org/markup-compatibility/2006">
          <mc:Choice Requires="x14">
            <control shapeId="218306" r:id="rId165" name="Check Box 194">
              <controlPr defaultSize="0" autoFill="0" autoLine="0" autoPict="0">
                <anchor moveWithCells="1">
                  <from>
                    <xdr:col>1</xdr:col>
                    <xdr:colOff>0</xdr:colOff>
                    <xdr:row>40</xdr:row>
                    <xdr:rowOff>209550</xdr:rowOff>
                  </from>
                  <to>
                    <xdr:col>1</xdr:col>
                    <xdr:colOff>219075</xdr:colOff>
                    <xdr:row>42</xdr:row>
                    <xdr:rowOff>38100</xdr:rowOff>
                  </to>
                </anchor>
              </controlPr>
            </control>
          </mc:Choice>
        </mc:AlternateContent>
        <mc:AlternateContent xmlns:mc="http://schemas.openxmlformats.org/markup-compatibility/2006">
          <mc:Choice Requires="x14">
            <control shapeId="218308" r:id="rId166" name="Check Box 196">
              <controlPr defaultSize="0" autoFill="0" autoLine="0" autoPict="0">
                <anchor moveWithCells="1">
                  <from>
                    <xdr:col>1</xdr:col>
                    <xdr:colOff>0</xdr:colOff>
                    <xdr:row>40</xdr:row>
                    <xdr:rowOff>209550</xdr:rowOff>
                  </from>
                  <to>
                    <xdr:col>1</xdr:col>
                    <xdr:colOff>219075</xdr:colOff>
                    <xdr:row>42</xdr:row>
                    <xdr:rowOff>38100</xdr:rowOff>
                  </to>
                </anchor>
              </controlPr>
            </control>
          </mc:Choice>
        </mc:AlternateContent>
        <mc:AlternateContent xmlns:mc="http://schemas.openxmlformats.org/markup-compatibility/2006">
          <mc:Choice Requires="x14">
            <control shapeId="218309" r:id="rId167" name="Check Box 197">
              <controlPr defaultSize="0" autoFill="0" autoLine="0" autoPict="0">
                <anchor moveWithCells="1">
                  <from>
                    <xdr:col>1</xdr:col>
                    <xdr:colOff>0</xdr:colOff>
                    <xdr:row>40</xdr:row>
                    <xdr:rowOff>209550</xdr:rowOff>
                  </from>
                  <to>
                    <xdr:col>1</xdr:col>
                    <xdr:colOff>219075</xdr:colOff>
                    <xdr:row>42</xdr:row>
                    <xdr:rowOff>38100</xdr:rowOff>
                  </to>
                </anchor>
              </controlPr>
            </control>
          </mc:Choice>
        </mc:AlternateContent>
        <mc:AlternateContent xmlns:mc="http://schemas.openxmlformats.org/markup-compatibility/2006">
          <mc:Choice Requires="x14">
            <control shapeId="218310" r:id="rId168" name="Check Box 198">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11" r:id="rId169" name="Check Box 199">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12" r:id="rId170" name="Check Box 200">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13" r:id="rId171" name="Check Box 201">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14" r:id="rId172" name="Check Box 202">
              <controlPr defaultSize="0" autoFill="0" autoLine="0" autoPict="0">
                <anchor moveWithCells="1">
                  <from>
                    <xdr:col>1</xdr:col>
                    <xdr:colOff>0</xdr:colOff>
                    <xdr:row>35</xdr:row>
                    <xdr:rowOff>0</xdr:rowOff>
                  </from>
                  <to>
                    <xdr:col>1</xdr:col>
                    <xdr:colOff>219075</xdr:colOff>
                    <xdr:row>36</xdr:row>
                    <xdr:rowOff>38100</xdr:rowOff>
                  </to>
                </anchor>
              </controlPr>
            </control>
          </mc:Choice>
        </mc:AlternateContent>
        <mc:AlternateContent xmlns:mc="http://schemas.openxmlformats.org/markup-compatibility/2006">
          <mc:Choice Requires="x14">
            <control shapeId="218315" r:id="rId173" name="Check Box 203">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16" r:id="rId174" name="Check Box 204">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17" r:id="rId175" name="Check Box 205">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18" r:id="rId176" name="Check Box 206">
              <controlPr defaultSize="0" autoFill="0" autoLine="0" autoPict="0">
                <anchor moveWithCells="1">
                  <from>
                    <xdr:col>1</xdr:col>
                    <xdr:colOff>0</xdr:colOff>
                    <xdr:row>35</xdr:row>
                    <xdr:rowOff>0</xdr:rowOff>
                  </from>
                  <to>
                    <xdr:col>1</xdr:col>
                    <xdr:colOff>219075</xdr:colOff>
                    <xdr:row>36</xdr:row>
                    <xdr:rowOff>38100</xdr:rowOff>
                  </to>
                </anchor>
              </controlPr>
            </control>
          </mc:Choice>
        </mc:AlternateContent>
        <mc:AlternateContent xmlns:mc="http://schemas.openxmlformats.org/markup-compatibility/2006">
          <mc:Choice Requires="x14">
            <control shapeId="218319" r:id="rId177" name="Check Box 207">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20" r:id="rId178" name="Check Box 208">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21" r:id="rId179" name="Check Box 209">
              <controlPr defaultSize="0" autoFill="0" autoLine="0" autoPict="0">
                <anchor moveWithCells="1">
                  <from>
                    <xdr:col>1</xdr:col>
                    <xdr:colOff>0</xdr:colOff>
                    <xdr:row>35</xdr:row>
                    <xdr:rowOff>0</xdr:rowOff>
                  </from>
                  <to>
                    <xdr:col>1</xdr:col>
                    <xdr:colOff>219075</xdr:colOff>
                    <xdr:row>36</xdr:row>
                    <xdr:rowOff>38100</xdr:rowOff>
                  </to>
                </anchor>
              </controlPr>
            </control>
          </mc:Choice>
        </mc:AlternateContent>
        <mc:AlternateContent xmlns:mc="http://schemas.openxmlformats.org/markup-compatibility/2006">
          <mc:Choice Requires="x14">
            <control shapeId="218322" r:id="rId180" name="Check Box 210">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23" r:id="rId181" name="Check Box 211">
              <controlPr defaultSize="0" autoFill="0" autoLine="0" autoPict="0">
                <anchor moveWithCells="1">
                  <from>
                    <xdr:col>1</xdr:col>
                    <xdr:colOff>0</xdr:colOff>
                    <xdr:row>35</xdr:row>
                    <xdr:rowOff>0</xdr:rowOff>
                  </from>
                  <to>
                    <xdr:col>1</xdr:col>
                    <xdr:colOff>219075</xdr:colOff>
                    <xdr:row>36</xdr:row>
                    <xdr:rowOff>38100</xdr:rowOff>
                  </to>
                </anchor>
              </controlPr>
            </control>
          </mc:Choice>
        </mc:AlternateContent>
        <mc:AlternateContent xmlns:mc="http://schemas.openxmlformats.org/markup-compatibility/2006">
          <mc:Choice Requires="x14">
            <control shapeId="218324" r:id="rId182" name="Check Box 212">
              <controlPr defaultSize="0" autoFill="0" autoLine="0" autoPict="0">
                <anchor moveWithCells="1">
                  <from>
                    <xdr:col>1</xdr:col>
                    <xdr:colOff>0</xdr:colOff>
                    <xdr:row>35</xdr:row>
                    <xdr:rowOff>0</xdr:rowOff>
                  </from>
                  <to>
                    <xdr:col>1</xdr:col>
                    <xdr:colOff>219075</xdr:colOff>
                    <xdr:row>36</xdr:row>
                    <xdr:rowOff>38100</xdr:rowOff>
                  </to>
                </anchor>
              </controlPr>
            </control>
          </mc:Choice>
        </mc:AlternateContent>
        <mc:AlternateContent xmlns:mc="http://schemas.openxmlformats.org/markup-compatibility/2006">
          <mc:Choice Requires="x14">
            <control shapeId="218325" r:id="rId183" name="Check Box 213">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26" r:id="rId184" name="Check Box 214">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27" r:id="rId185" name="Check Box 215">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28" r:id="rId186" name="Check Box 216">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29" r:id="rId187" name="Check Box 217">
              <controlPr defaultSize="0" autoFill="0" autoLine="0" autoPict="0">
                <anchor moveWithCells="1">
                  <from>
                    <xdr:col>1</xdr:col>
                    <xdr:colOff>0</xdr:colOff>
                    <xdr:row>35</xdr:row>
                    <xdr:rowOff>0</xdr:rowOff>
                  </from>
                  <to>
                    <xdr:col>1</xdr:col>
                    <xdr:colOff>219075</xdr:colOff>
                    <xdr:row>36</xdr:row>
                    <xdr:rowOff>38100</xdr:rowOff>
                  </to>
                </anchor>
              </controlPr>
            </control>
          </mc:Choice>
        </mc:AlternateContent>
        <mc:AlternateContent xmlns:mc="http://schemas.openxmlformats.org/markup-compatibility/2006">
          <mc:Choice Requires="x14">
            <control shapeId="218330" r:id="rId188" name="Check Box 218">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31" r:id="rId189" name="Check Box 219">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32" r:id="rId190" name="Check Box 220">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33" r:id="rId191" name="Check Box 221">
              <controlPr defaultSize="0" autoFill="0" autoLine="0" autoPict="0">
                <anchor moveWithCells="1">
                  <from>
                    <xdr:col>1</xdr:col>
                    <xdr:colOff>0</xdr:colOff>
                    <xdr:row>35</xdr:row>
                    <xdr:rowOff>0</xdr:rowOff>
                  </from>
                  <to>
                    <xdr:col>1</xdr:col>
                    <xdr:colOff>219075</xdr:colOff>
                    <xdr:row>36</xdr:row>
                    <xdr:rowOff>38100</xdr:rowOff>
                  </to>
                </anchor>
              </controlPr>
            </control>
          </mc:Choice>
        </mc:AlternateContent>
        <mc:AlternateContent xmlns:mc="http://schemas.openxmlformats.org/markup-compatibility/2006">
          <mc:Choice Requires="x14">
            <control shapeId="218334" r:id="rId192" name="Check Box 222">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35" r:id="rId193" name="Check Box 223">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36" r:id="rId194" name="Check Box 224">
              <controlPr defaultSize="0" autoFill="0" autoLine="0" autoPict="0">
                <anchor moveWithCells="1">
                  <from>
                    <xdr:col>1</xdr:col>
                    <xdr:colOff>0</xdr:colOff>
                    <xdr:row>35</xdr:row>
                    <xdr:rowOff>0</xdr:rowOff>
                  </from>
                  <to>
                    <xdr:col>1</xdr:col>
                    <xdr:colOff>219075</xdr:colOff>
                    <xdr:row>36</xdr:row>
                    <xdr:rowOff>38100</xdr:rowOff>
                  </to>
                </anchor>
              </controlPr>
            </control>
          </mc:Choice>
        </mc:AlternateContent>
        <mc:AlternateContent xmlns:mc="http://schemas.openxmlformats.org/markup-compatibility/2006">
          <mc:Choice Requires="x14">
            <control shapeId="218337" r:id="rId195" name="Check Box 225">
              <controlPr defaultSize="0" autoFill="0" autoLine="0" autoPict="0">
                <anchor moveWithCells="1">
                  <from>
                    <xdr:col>1</xdr:col>
                    <xdr:colOff>0</xdr:colOff>
                    <xdr:row>35</xdr:row>
                    <xdr:rowOff>0</xdr:rowOff>
                  </from>
                  <to>
                    <xdr:col>2</xdr:col>
                    <xdr:colOff>19050</xdr:colOff>
                    <xdr:row>36</xdr:row>
                    <xdr:rowOff>38100</xdr:rowOff>
                  </to>
                </anchor>
              </controlPr>
            </control>
          </mc:Choice>
        </mc:AlternateContent>
        <mc:AlternateContent xmlns:mc="http://schemas.openxmlformats.org/markup-compatibility/2006">
          <mc:Choice Requires="x14">
            <control shapeId="218338" r:id="rId196" name="Check Box 226">
              <controlPr defaultSize="0" autoFill="0" autoLine="0" autoPict="0">
                <anchor moveWithCells="1">
                  <from>
                    <xdr:col>1</xdr:col>
                    <xdr:colOff>0</xdr:colOff>
                    <xdr:row>35</xdr:row>
                    <xdr:rowOff>0</xdr:rowOff>
                  </from>
                  <to>
                    <xdr:col>1</xdr:col>
                    <xdr:colOff>219075</xdr:colOff>
                    <xdr:row>36</xdr:row>
                    <xdr:rowOff>38100</xdr:rowOff>
                  </to>
                </anchor>
              </controlPr>
            </control>
          </mc:Choice>
        </mc:AlternateContent>
        <mc:AlternateContent xmlns:mc="http://schemas.openxmlformats.org/markup-compatibility/2006">
          <mc:Choice Requires="x14">
            <control shapeId="218339" r:id="rId197" name="Check Box 227">
              <controlPr defaultSize="0" autoFill="0" autoLine="0" autoPict="0">
                <anchor moveWithCells="1">
                  <from>
                    <xdr:col>1</xdr:col>
                    <xdr:colOff>0</xdr:colOff>
                    <xdr:row>35</xdr:row>
                    <xdr:rowOff>0</xdr:rowOff>
                  </from>
                  <to>
                    <xdr:col>1</xdr:col>
                    <xdr:colOff>219075</xdr:colOff>
                    <xdr:row>36</xdr:row>
                    <xdr:rowOff>38100</xdr:rowOff>
                  </to>
                </anchor>
              </controlPr>
            </control>
          </mc:Choice>
        </mc:AlternateContent>
        <mc:AlternateContent xmlns:mc="http://schemas.openxmlformats.org/markup-compatibility/2006">
          <mc:Choice Requires="x14">
            <control shapeId="218340" r:id="rId198" name="Check Box 228">
              <controlPr defaultSize="0" autoFill="0" autoLine="0" autoPict="0">
                <anchor moveWithCells="1">
                  <from>
                    <xdr:col>1</xdr:col>
                    <xdr:colOff>0</xdr:colOff>
                    <xdr:row>36</xdr:row>
                    <xdr:rowOff>209550</xdr:rowOff>
                  </from>
                  <to>
                    <xdr:col>2</xdr:col>
                    <xdr:colOff>19050</xdr:colOff>
                    <xdr:row>38</xdr:row>
                    <xdr:rowOff>38100</xdr:rowOff>
                  </to>
                </anchor>
              </controlPr>
            </control>
          </mc:Choice>
        </mc:AlternateContent>
        <mc:AlternateContent xmlns:mc="http://schemas.openxmlformats.org/markup-compatibility/2006">
          <mc:Choice Requires="x14">
            <control shapeId="218341" r:id="rId199" name="Check Box 229">
              <controlPr defaultSize="0" autoFill="0" autoLine="0" autoPict="0">
                <anchor moveWithCells="1">
                  <from>
                    <xdr:col>1</xdr:col>
                    <xdr:colOff>0</xdr:colOff>
                    <xdr:row>36</xdr:row>
                    <xdr:rowOff>209550</xdr:rowOff>
                  </from>
                  <to>
                    <xdr:col>2</xdr:col>
                    <xdr:colOff>19050</xdr:colOff>
                    <xdr:row>38</xdr:row>
                    <xdr:rowOff>38100</xdr:rowOff>
                  </to>
                </anchor>
              </controlPr>
            </control>
          </mc:Choice>
        </mc:AlternateContent>
        <mc:AlternateContent xmlns:mc="http://schemas.openxmlformats.org/markup-compatibility/2006">
          <mc:Choice Requires="x14">
            <control shapeId="218342" r:id="rId200" name="Check Box 230">
              <controlPr defaultSize="0" autoFill="0" autoLine="0" autoPict="0">
                <anchor moveWithCells="1">
                  <from>
                    <xdr:col>1</xdr:col>
                    <xdr:colOff>0</xdr:colOff>
                    <xdr:row>36</xdr:row>
                    <xdr:rowOff>209550</xdr:rowOff>
                  </from>
                  <to>
                    <xdr:col>2</xdr:col>
                    <xdr:colOff>19050</xdr:colOff>
                    <xdr:row>38</xdr:row>
                    <xdr:rowOff>38100</xdr:rowOff>
                  </to>
                </anchor>
              </controlPr>
            </control>
          </mc:Choice>
        </mc:AlternateContent>
        <mc:AlternateContent xmlns:mc="http://schemas.openxmlformats.org/markup-compatibility/2006">
          <mc:Choice Requires="x14">
            <control shapeId="218343" r:id="rId201" name="Check Box 231">
              <controlPr defaultSize="0" autoFill="0" autoLine="0" autoPict="0">
                <anchor moveWithCells="1">
                  <from>
                    <xdr:col>1</xdr:col>
                    <xdr:colOff>0</xdr:colOff>
                    <xdr:row>36</xdr:row>
                    <xdr:rowOff>209550</xdr:rowOff>
                  </from>
                  <to>
                    <xdr:col>2</xdr:col>
                    <xdr:colOff>19050</xdr:colOff>
                    <xdr:row>38</xdr:row>
                    <xdr:rowOff>38100</xdr:rowOff>
                  </to>
                </anchor>
              </controlPr>
            </control>
          </mc:Choice>
        </mc:AlternateContent>
        <mc:AlternateContent xmlns:mc="http://schemas.openxmlformats.org/markup-compatibility/2006">
          <mc:Choice Requires="x14">
            <control shapeId="218344" r:id="rId202" name="Check Box 232">
              <controlPr defaultSize="0" autoFill="0" autoLine="0" autoPict="0">
                <anchor moveWithCells="1">
                  <from>
                    <xdr:col>1</xdr:col>
                    <xdr:colOff>0</xdr:colOff>
                    <xdr:row>36</xdr:row>
                    <xdr:rowOff>209550</xdr:rowOff>
                  </from>
                  <to>
                    <xdr:col>1</xdr:col>
                    <xdr:colOff>219075</xdr:colOff>
                    <xdr:row>38</xdr:row>
                    <xdr:rowOff>38100</xdr:rowOff>
                  </to>
                </anchor>
              </controlPr>
            </control>
          </mc:Choice>
        </mc:AlternateContent>
        <mc:AlternateContent xmlns:mc="http://schemas.openxmlformats.org/markup-compatibility/2006">
          <mc:Choice Requires="x14">
            <control shapeId="218345" r:id="rId203" name="Check Box 233">
              <controlPr defaultSize="0" autoFill="0" autoLine="0" autoPict="0">
                <anchor moveWithCells="1">
                  <from>
                    <xdr:col>1</xdr:col>
                    <xdr:colOff>0</xdr:colOff>
                    <xdr:row>36</xdr:row>
                    <xdr:rowOff>209550</xdr:rowOff>
                  </from>
                  <to>
                    <xdr:col>2</xdr:col>
                    <xdr:colOff>19050</xdr:colOff>
                    <xdr:row>38</xdr:row>
                    <xdr:rowOff>38100</xdr:rowOff>
                  </to>
                </anchor>
              </controlPr>
            </control>
          </mc:Choice>
        </mc:AlternateContent>
        <mc:AlternateContent xmlns:mc="http://schemas.openxmlformats.org/markup-compatibility/2006">
          <mc:Choice Requires="x14">
            <control shapeId="218346" r:id="rId204" name="Check Box 234">
              <controlPr defaultSize="0" autoFill="0" autoLine="0" autoPict="0">
                <anchor moveWithCells="1">
                  <from>
                    <xdr:col>1</xdr:col>
                    <xdr:colOff>0</xdr:colOff>
                    <xdr:row>36</xdr:row>
                    <xdr:rowOff>209550</xdr:rowOff>
                  </from>
                  <to>
                    <xdr:col>2</xdr:col>
                    <xdr:colOff>19050</xdr:colOff>
                    <xdr:row>38</xdr:row>
                    <xdr:rowOff>38100</xdr:rowOff>
                  </to>
                </anchor>
              </controlPr>
            </control>
          </mc:Choice>
        </mc:AlternateContent>
        <mc:AlternateContent xmlns:mc="http://schemas.openxmlformats.org/markup-compatibility/2006">
          <mc:Choice Requires="x14">
            <control shapeId="218347" r:id="rId205" name="Check Box 235">
              <controlPr defaultSize="0" autoFill="0" autoLine="0" autoPict="0">
                <anchor moveWithCells="1">
                  <from>
                    <xdr:col>1</xdr:col>
                    <xdr:colOff>0</xdr:colOff>
                    <xdr:row>36</xdr:row>
                    <xdr:rowOff>209550</xdr:rowOff>
                  </from>
                  <to>
                    <xdr:col>2</xdr:col>
                    <xdr:colOff>19050</xdr:colOff>
                    <xdr:row>38</xdr:row>
                    <xdr:rowOff>38100</xdr:rowOff>
                  </to>
                </anchor>
              </controlPr>
            </control>
          </mc:Choice>
        </mc:AlternateContent>
        <mc:AlternateContent xmlns:mc="http://schemas.openxmlformats.org/markup-compatibility/2006">
          <mc:Choice Requires="x14">
            <control shapeId="218348" r:id="rId206" name="Check Box 236">
              <controlPr defaultSize="0" autoFill="0" autoLine="0" autoPict="0">
                <anchor moveWithCells="1">
                  <from>
                    <xdr:col>1</xdr:col>
                    <xdr:colOff>0</xdr:colOff>
                    <xdr:row>36</xdr:row>
                    <xdr:rowOff>209550</xdr:rowOff>
                  </from>
                  <to>
                    <xdr:col>1</xdr:col>
                    <xdr:colOff>219075</xdr:colOff>
                    <xdr:row>38</xdr:row>
                    <xdr:rowOff>38100</xdr:rowOff>
                  </to>
                </anchor>
              </controlPr>
            </control>
          </mc:Choice>
        </mc:AlternateContent>
        <mc:AlternateContent xmlns:mc="http://schemas.openxmlformats.org/markup-compatibility/2006">
          <mc:Choice Requires="x14">
            <control shapeId="218349" r:id="rId207" name="Check Box 237">
              <controlPr defaultSize="0" autoFill="0" autoLine="0" autoPict="0">
                <anchor moveWithCells="1">
                  <from>
                    <xdr:col>1</xdr:col>
                    <xdr:colOff>0</xdr:colOff>
                    <xdr:row>36</xdr:row>
                    <xdr:rowOff>209550</xdr:rowOff>
                  </from>
                  <to>
                    <xdr:col>2</xdr:col>
                    <xdr:colOff>19050</xdr:colOff>
                    <xdr:row>38</xdr:row>
                    <xdr:rowOff>38100</xdr:rowOff>
                  </to>
                </anchor>
              </controlPr>
            </control>
          </mc:Choice>
        </mc:AlternateContent>
        <mc:AlternateContent xmlns:mc="http://schemas.openxmlformats.org/markup-compatibility/2006">
          <mc:Choice Requires="x14">
            <control shapeId="218350" r:id="rId208" name="Check Box 238">
              <controlPr defaultSize="0" autoFill="0" autoLine="0" autoPict="0">
                <anchor moveWithCells="1">
                  <from>
                    <xdr:col>1</xdr:col>
                    <xdr:colOff>0</xdr:colOff>
                    <xdr:row>36</xdr:row>
                    <xdr:rowOff>209550</xdr:rowOff>
                  </from>
                  <to>
                    <xdr:col>2</xdr:col>
                    <xdr:colOff>19050</xdr:colOff>
                    <xdr:row>38</xdr:row>
                    <xdr:rowOff>38100</xdr:rowOff>
                  </to>
                </anchor>
              </controlPr>
            </control>
          </mc:Choice>
        </mc:AlternateContent>
        <mc:AlternateContent xmlns:mc="http://schemas.openxmlformats.org/markup-compatibility/2006">
          <mc:Choice Requires="x14">
            <control shapeId="218351" r:id="rId209" name="Check Box 239">
              <controlPr defaultSize="0" autoFill="0" autoLine="0" autoPict="0">
                <anchor moveWithCells="1">
                  <from>
                    <xdr:col>1</xdr:col>
                    <xdr:colOff>0</xdr:colOff>
                    <xdr:row>36</xdr:row>
                    <xdr:rowOff>209550</xdr:rowOff>
                  </from>
                  <to>
                    <xdr:col>1</xdr:col>
                    <xdr:colOff>219075</xdr:colOff>
                    <xdr:row>38</xdr:row>
                    <xdr:rowOff>38100</xdr:rowOff>
                  </to>
                </anchor>
              </controlPr>
            </control>
          </mc:Choice>
        </mc:AlternateContent>
        <mc:AlternateContent xmlns:mc="http://schemas.openxmlformats.org/markup-compatibility/2006">
          <mc:Choice Requires="x14">
            <control shapeId="218352" r:id="rId210" name="Check Box 240">
              <controlPr defaultSize="0" autoFill="0" autoLine="0" autoPict="0">
                <anchor moveWithCells="1">
                  <from>
                    <xdr:col>1</xdr:col>
                    <xdr:colOff>0</xdr:colOff>
                    <xdr:row>36</xdr:row>
                    <xdr:rowOff>209550</xdr:rowOff>
                  </from>
                  <to>
                    <xdr:col>2</xdr:col>
                    <xdr:colOff>19050</xdr:colOff>
                    <xdr:row>38</xdr:row>
                    <xdr:rowOff>38100</xdr:rowOff>
                  </to>
                </anchor>
              </controlPr>
            </control>
          </mc:Choice>
        </mc:AlternateContent>
        <mc:AlternateContent xmlns:mc="http://schemas.openxmlformats.org/markup-compatibility/2006">
          <mc:Choice Requires="x14">
            <control shapeId="218353" r:id="rId211" name="Check Box 241">
              <controlPr defaultSize="0" autoFill="0" autoLine="0" autoPict="0">
                <anchor moveWithCells="1">
                  <from>
                    <xdr:col>1</xdr:col>
                    <xdr:colOff>0</xdr:colOff>
                    <xdr:row>36</xdr:row>
                    <xdr:rowOff>209550</xdr:rowOff>
                  </from>
                  <to>
                    <xdr:col>1</xdr:col>
                    <xdr:colOff>219075</xdr:colOff>
                    <xdr:row>38</xdr:row>
                    <xdr:rowOff>38100</xdr:rowOff>
                  </to>
                </anchor>
              </controlPr>
            </control>
          </mc:Choice>
        </mc:AlternateContent>
        <mc:AlternateContent xmlns:mc="http://schemas.openxmlformats.org/markup-compatibility/2006">
          <mc:Choice Requires="x14">
            <control shapeId="218354" r:id="rId212" name="Check Box 242">
              <controlPr defaultSize="0" autoFill="0" autoLine="0" autoPict="0">
                <anchor moveWithCells="1">
                  <from>
                    <xdr:col>1</xdr:col>
                    <xdr:colOff>0</xdr:colOff>
                    <xdr:row>36</xdr:row>
                    <xdr:rowOff>209550</xdr:rowOff>
                  </from>
                  <to>
                    <xdr:col>1</xdr:col>
                    <xdr:colOff>219075</xdr:colOff>
                    <xdr:row>38</xdr:row>
                    <xdr:rowOff>38100</xdr:rowOff>
                  </to>
                </anchor>
              </controlPr>
            </control>
          </mc:Choice>
        </mc:AlternateContent>
        <mc:AlternateContent xmlns:mc="http://schemas.openxmlformats.org/markup-compatibility/2006">
          <mc:Choice Requires="x14">
            <control shapeId="218355" r:id="rId213" name="Check Box 243">
              <controlPr defaultSize="0" autoFill="0" autoLine="0" autoPict="0">
                <anchor moveWithCells="1">
                  <from>
                    <xdr:col>1</xdr:col>
                    <xdr:colOff>0</xdr:colOff>
                    <xdr:row>38</xdr:row>
                    <xdr:rowOff>209550</xdr:rowOff>
                  </from>
                  <to>
                    <xdr:col>2</xdr:col>
                    <xdr:colOff>19050</xdr:colOff>
                    <xdr:row>40</xdr:row>
                    <xdr:rowOff>38100</xdr:rowOff>
                  </to>
                </anchor>
              </controlPr>
            </control>
          </mc:Choice>
        </mc:AlternateContent>
        <mc:AlternateContent xmlns:mc="http://schemas.openxmlformats.org/markup-compatibility/2006">
          <mc:Choice Requires="x14">
            <control shapeId="218356" r:id="rId214" name="Check Box 244">
              <controlPr defaultSize="0" autoFill="0" autoLine="0" autoPict="0">
                <anchor moveWithCells="1">
                  <from>
                    <xdr:col>1</xdr:col>
                    <xdr:colOff>0</xdr:colOff>
                    <xdr:row>38</xdr:row>
                    <xdr:rowOff>209550</xdr:rowOff>
                  </from>
                  <to>
                    <xdr:col>2</xdr:col>
                    <xdr:colOff>19050</xdr:colOff>
                    <xdr:row>40</xdr:row>
                    <xdr:rowOff>38100</xdr:rowOff>
                  </to>
                </anchor>
              </controlPr>
            </control>
          </mc:Choice>
        </mc:AlternateContent>
        <mc:AlternateContent xmlns:mc="http://schemas.openxmlformats.org/markup-compatibility/2006">
          <mc:Choice Requires="x14">
            <control shapeId="218357" r:id="rId215" name="Check Box 245">
              <controlPr defaultSize="0" autoFill="0" autoLine="0" autoPict="0">
                <anchor moveWithCells="1">
                  <from>
                    <xdr:col>1</xdr:col>
                    <xdr:colOff>0</xdr:colOff>
                    <xdr:row>38</xdr:row>
                    <xdr:rowOff>209550</xdr:rowOff>
                  </from>
                  <to>
                    <xdr:col>2</xdr:col>
                    <xdr:colOff>19050</xdr:colOff>
                    <xdr:row>40</xdr:row>
                    <xdr:rowOff>38100</xdr:rowOff>
                  </to>
                </anchor>
              </controlPr>
            </control>
          </mc:Choice>
        </mc:AlternateContent>
        <mc:AlternateContent xmlns:mc="http://schemas.openxmlformats.org/markup-compatibility/2006">
          <mc:Choice Requires="x14">
            <control shapeId="218358" r:id="rId216" name="Check Box 246">
              <controlPr defaultSize="0" autoFill="0" autoLine="0" autoPict="0">
                <anchor moveWithCells="1">
                  <from>
                    <xdr:col>1</xdr:col>
                    <xdr:colOff>0</xdr:colOff>
                    <xdr:row>38</xdr:row>
                    <xdr:rowOff>209550</xdr:rowOff>
                  </from>
                  <to>
                    <xdr:col>2</xdr:col>
                    <xdr:colOff>19050</xdr:colOff>
                    <xdr:row>40</xdr:row>
                    <xdr:rowOff>38100</xdr:rowOff>
                  </to>
                </anchor>
              </controlPr>
            </control>
          </mc:Choice>
        </mc:AlternateContent>
        <mc:AlternateContent xmlns:mc="http://schemas.openxmlformats.org/markup-compatibility/2006">
          <mc:Choice Requires="x14">
            <control shapeId="218359" r:id="rId217" name="Check Box 247">
              <controlPr defaultSize="0" autoFill="0" autoLine="0" autoPict="0">
                <anchor moveWithCells="1">
                  <from>
                    <xdr:col>1</xdr:col>
                    <xdr:colOff>0</xdr:colOff>
                    <xdr:row>38</xdr:row>
                    <xdr:rowOff>209550</xdr:rowOff>
                  </from>
                  <to>
                    <xdr:col>1</xdr:col>
                    <xdr:colOff>219075</xdr:colOff>
                    <xdr:row>40</xdr:row>
                    <xdr:rowOff>38100</xdr:rowOff>
                  </to>
                </anchor>
              </controlPr>
            </control>
          </mc:Choice>
        </mc:AlternateContent>
        <mc:AlternateContent xmlns:mc="http://schemas.openxmlformats.org/markup-compatibility/2006">
          <mc:Choice Requires="x14">
            <control shapeId="218360" r:id="rId218" name="Check Box 248">
              <controlPr defaultSize="0" autoFill="0" autoLine="0" autoPict="0">
                <anchor moveWithCells="1">
                  <from>
                    <xdr:col>1</xdr:col>
                    <xdr:colOff>0</xdr:colOff>
                    <xdr:row>38</xdr:row>
                    <xdr:rowOff>209550</xdr:rowOff>
                  </from>
                  <to>
                    <xdr:col>2</xdr:col>
                    <xdr:colOff>19050</xdr:colOff>
                    <xdr:row>40</xdr:row>
                    <xdr:rowOff>38100</xdr:rowOff>
                  </to>
                </anchor>
              </controlPr>
            </control>
          </mc:Choice>
        </mc:AlternateContent>
        <mc:AlternateContent xmlns:mc="http://schemas.openxmlformats.org/markup-compatibility/2006">
          <mc:Choice Requires="x14">
            <control shapeId="218361" r:id="rId219" name="Check Box 249">
              <controlPr defaultSize="0" autoFill="0" autoLine="0" autoPict="0">
                <anchor moveWithCells="1">
                  <from>
                    <xdr:col>1</xdr:col>
                    <xdr:colOff>0</xdr:colOff>
                    <xdr:row>38</xdr:row>
                    <xdr:rowOff>209550</xdr:rowOff>
                  </from>
                  <to>
                    <xdr:col>2</xdr:col>
                    <xdr:colOff>19050</xdr:colOff>
                    <xdr:row>40</xdr:row>
                    <xdr:rowOff>38100</xdr:rowOff>
                  </to>
                </anchor>
              </controlPr>
            </control>
          </mc:Choice>
        </mc:AlternateContent>
        <mc:AlternateContent xmlns:mc="http://schemas.openxmlformats.org/markup-compatibility/2006">
          <mc:Choice Requires="x14">
            <control shapeId="218362" r:id="rId220" name="Check Box 250">
              <controlPr defaultSize="0" autoFill="0" autoLine="0" autoPict="0">
                <anchor moveWithCells="1">
                  <from>
                    <xdr:col>1</xdr:col>
                    <xdr:colOff>0</xdr:colOff>
                    <xdr:row>38</xdr:row>
                    <xdr:rowOff>209550</xdr:rowOff>
                  </from>
                  <to>
                    <xdr:col>2</xdr:col>
                    <xdr:colOff>19050</xdr:colOff>
                    <xdr:row>40</xdr:row>
                    <xdr:rowOff>38100</xdr:rowOff>
                  </to>
                </anchor>
              </controlPr>
            </control>
          </mc:Choice>
        </mc:AlternateContent>
        <mc:AlternateContent xmlns:mc="http://schemas.openxmlformats.org/markup-compatibility/2006">
          <mc:Choice Requires="x14">
            <control shapeId="218363" r:id="rId221" name="Check Box 251">
              <controlPr defaultSize="0" autoFill="0" autoLine="0" autoPict="0">
                <anchor moveWithCells="1">
                  <from>
                    <xdr:col>1</xdr:col>
                    <xdr:colOff>0</xdr:colOff>
                    <xdr:row>38</xdr:row>
                    <xdr:rowOff>209550</xdr:rowOff>
                  </from>
                  <to>
                    <xdr:col>1</xdr:col>
                    <xdr:colOff>219075</xdr:colOff>
                    <xdr:row>40</xdr:row>
                    <xdr:rowOff>38100</xdr:rowOff>
                  </to>
                </anchor>
              </controlPr>
            </control>
          </mc:Choice>
        </mc:AlternateContent>
        <mc:AlternateContent xmlns:mc="http://schemas.openxmlformats.org/markup-compatibility/2006">
          <mc:Choice Requires="x14">
            <control shapeId="218364" r:id="rId222" name="Check Box 252">
              <controlPr defaultSize="0" autoFill="0" autoLine="0" autoPict="0">
                <anchor moveWithCells="1">
                  <from>
                    <xdr:col>1</xdr:col>
                    <xdr:colOff>0</xdr:colOff>
                    <xdr:row>38</xdr:row>
                    <xdr:rowOff>209550</xdr:rowOff>
                  </from>
                  <to>
                    <xdr:col>2</xdr:col>
                    <xdr:colOff>19050</xdr:colOff>
                    <xdr:row>40</xdr:row>
                    <xdr:rowOff>38100</xdr:rowOff>
                  </to>
                </anchor>
              </controlPr>
            </control>
          </mc:Choice>
        </mc:AlternateContent>
        <mc:AlternateContent xmlns:mc="http://schemas.openxmlformats.org/markup-compatibility/2006">
          <mc:Choice Requires="x14">
            <control shapeId="218365" r:id="rId223" name="Check Box 253">
              <controlPr defaultSize="0" autoFill="0" autoLine="0" autoPict="0">
                <anchor moveWithCells="1">
                  <from>
                    <xdr:col>1</xdr:col>
                    <xdr:colOff>0</xdr:colOff>
                    <xdr:row>38</xdr:row>
                    <xdr:rowOff>209550</xdr:rowOff>
                  </from>
                  <to>
                    <xdr:col>2</xdr:col>
                    <xdr:colOff>19050</xdr:colOff>
                    <xdr:row>40</xdr:row>
                    <xdr:rowOff>38100</xdr:rowOff>
                  </to>
                </anchor>
              </controlPr>
            </control>
          </mc:Choice>
        </mc:AlternateContent>
        <mc:AlternateContent xmlns:mc="http://schemas.openxmlformats.org/markup-compatibility/2006">
          <mc:Choice Requires="x14">
            <control shapeId="218366" r:id="rId224" name="Check Box 254">
              <controlPr defaultSize="0" autoFill="0" autoLine="0" autoPict="0">
                <anchor moveWithCells="1">
                  <from>
                    <xdr:col>1</xdr:col>
                    <xdr:colOff>0</xdr:colOff>
                    <xdr:row>38</xdr:row>
                    <xdr:rowOff>209550</xdr:rowOff>
                  </from>
                  <to>
                    <xdr:col>1</xdr:col>
                    <xdr:colOff>219075</xdr:colOff>
                    <xdr:row>40</xdr:row>
                    <xdr:rowOff>38100</xdr:rowOff>
                  </to>
                </anchor>
              </controlPr>
            </control>
          </mc:Choice>
        </mc:AlternateContent>
        <mc:AlternateContent xmlns:mc="http://schemas.openxmlformats.org/markup-compatibility/2006">
          <mc:Choice Requires="x14">
            <control shapeId="218367" r:id="rId225" name="Check Box 255">
              <controlPr defaultSize="0" autoFill="0" autoLine="0" autoPict="0">
                <anchor moveWithCells="1">
                  <from>
                    <xdr:col>1</xdr:col>
                    <xdr:colOff>0</xdr:colOff>
                    <xdr:row>38</xdr:row>
                    <xdr:rowOff>209550</xdr:rowOff>
                  </from>
                  <to>
                    <xdr:col>2</xdr:col>
                    <xdr:colOff>19050</xdr:colOff>
                    <xdr:row>40</xdr:row>
                    <xdr:rowOff>38100</xdr:rowOff>
                  </to>
                </anchor>
              </controlPr>
            </control>
          </mc:Choice>
        </mc:AlternateContent>
        <mc:AlternateContent xmlns:mc="http://schemas.openxmlformats.org/markup-compatibility/2006">
          <mc:Choice Requires="x14">
            <control shapeId="218368" r:id="rId226" name="Check Box 256">
              <controlPr defaultSize="0" autoFill="0" autoLine="0" autoPict="0">
                <anchor moveWithCells="1">
                  <from>
                    <xdr:col>1</xdr:col>
                    <xdr:colOff>0</xdr:colOff>
                    <xdr:row>38</xdr:row>
                    <xdr:rowOff>209550</xdr:rowOff>
                  </from>
                  <to>
                    <xdr:col>1</xdr:col>
                    <xdr:colOff>219075</xdr:colOff>
                    <xdr:row>40</xdr:row>
                    <xdr:rowOff>38100</xdr:rowOff>
                  </to>
                </anchor>
              </controlPr>
            </control>
          </mc:Choice>
        </mc:AlternateContent>
        <mc:AlternateContent xmlns:mc="http://schemas.openxmlformats.org/markup-compatibility/2006">
          <mc:Choice Requires="x14">
            <control shapeId="218369" r:id="rId227" name="Check Box 257">
              <controlPr defaultSize="0" autoFill="0" autoLine="0" autoPict="0">
                <anchor moveWithCells="1">
                  <from>
                    <xdr:col>1</xdr:col>
                    <xdr:colOff>0</xdr:colOff>
                    <xdr:row>38</xdr:row>
                    <xdr:rowOff>209550</xdr:rowOff>
                  </from>
                  <to>
                    <xdr:col>1</xdr:col>
                    <xdr:colOff>219075</xdr:colOff>
                    <xdr:row>40</xdr:row>
                    <xdr:rowOff>38100</xdr:rowOff>
                  </to>
                </anchor>
              </controlPr>
            </control>
          </mc:Choice>
        </mc:AlternateContent>
        <mc:AlternateContent xmlns:mc="http://schemas.openxmlformats.org/markup-compatibility/2006">
          <mc:Choice Requires="x14">
            <control shapeId="218384" r:id="rId228" name="Check Box 272">
              <controlPr defaultSize="0" autoFill="0" autoLine="0" autoPict="0">
                <anchor moveWithCells="1">
                  <from>
                    <xdr:col>1</xdr:col>
                    <xdr:colOff>0</xdr:colOff>
                    <xdr:row>25</xdr:row>
                    <xdr:rowOff>0</xdr:rowOff>
                  </from>
                  <to>
                    <xdr:col>1</xdr:col>
                    <xdr:colOff>219075</xdr:colOff>
                    <xdr:row>26</xdr:row>
                    <xdr:rowOff>38100</xdr:rowOff>
                  </to>
                </anchor>
              </controlPr>
            </control>
          </mc:Choice>
        </mc:AlternateContent>
        <mc:AlternateContent xmlns:mc="http://schemas.openxmlformats.org/markup-compatibility/2006">
          <mc:Choice Requires="x14">
            <control shapeId="218386" r:id="rId229" name="Check Box 274">
              <controlPr defaultSize="0" autoFill="0" autoLine="0" autoPict="0">
                <anchor moveWithCells="1">
                  <from>
                    <xdr:col>1</xdr:col>
                    <xdr:colOff>0</xdr:colOff>
                    <xdr:row>30</xdr:row>
                    <xdr:rowOff>0</xdr:rowOff>
                  </from>
                  <to>
                    <xdr:col>1</xdr:col>
                    <xdr:colOff>219075</xdr:colOff>
                    <xdr:row>31</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E2684-64F6-426C-8C10-6DB728B575A6}">
  <sheetPr>
    <tabColor rgb="FFFFFF00"/>
  </sheetPr>
  <dimension ref="B2:EC476"/>
  <sheetViews>
    <sheetView showZeros="0" view="pageBreakPreview" topLeftCell="B1" zoomScaleNormal="100" zoomScaleSheetLayoutView="100" workbookViewId="0">
      <selection activeCell="AT234" sqref="AT234"/>
    </sheetView>
  </sheetViews>
  <sheetFormatPr defaultColWidth="0" defaultRowHeight="13.5"/>
  <cols>
    <col min="1" max="1" width="2.625" style="250" hidden="1" customWidth="1"/>
    <col min="2" max="37" width="2.625" style="250" customWidth="1"/>
    <col min="38" max="38" width="6.125" style="250" customWidth="1"/>
    <col min="39" max="39" width="2.625" style="250" customWidth="1"/>
    <col min="40" max="66" width="2.625" style="385" customWidth="1"/>
    <col min="67" max="67" width="2.625" style="250" customWidth="1"/>
    <col min="68" max="16384" width="2.625" style="250" hidden="1"/>
  </cols>
  <sheetData>
    <row r="2" spans="2:66" s="31" customFormat="1" ht="20.100000000000001" customHeight="1">
      <c r="B2" s="249" t="s">
        <v>337</v>
      </c>
      <c r="C2" s="249"/>
      <c r="D2" s="249"/>
      <c r="AN2" s="384"/>
      <c r="AO2" s="384"/>
      <c r="AP2" s="384"/>
      <c r="AQ2" s="384"/>
      <c r="AR2" s="384"/>
      <c r="AS2" s="384"/>
      <c r="AT2" s="384"/>
      <c r="AU2" s="384"/>
      <c r="AV2" s="384"/>
      <c r="AW2" s="384"/>
      <c r="AX2" s="384"/>
      <c r="AY2" s="384"/>
      <c r="AZ2" s="384"/>
      <c r="BA2" s="384"/>
      <c r="BB2" s="384"/>
      <c r="BC2" s="384"/>
      <c r="BD2" s="384"/>
      <c r="BE2" s="384"/>
      <c r="BF2" s="384"/>
      <c r="BG2" s="384"/>
      <c r="BH2" s="384"/>
      <c r="BI2" s="384"/>
      <c r="BJ2" s="384"/>
      <c r="BK2" s="384"/>
      <c r="BL2" s="384"/>
      <c r="BM2" s="384"/>
      <c r="BN2" s="384"/>
    </row>
    <row r="3" spans="2:66" ht="16.5" customHeight="1">
      <c r="C3" s="996" t="s">
        <v>207</v>
      </c>
      <c r="D3" s="979"/>
      <c r="E3" s="979"/>
      <c r="F3" s="980"/>
      <c r="G3" s="997"/>
      <c r="H3" s="998"/>
      <c r="I3" s="998"/>
      <c r="J3" s="998"/>
      <c r="K3" s="998"/>
      <c r="L3" s="998"/>
      <c r="M3" s="998"/>
      <c r="N3" s="998"/>
      <c r="O3" s="998"/>
      <c r="P3" s="998"/>
      <c r="Q3" s="998"/>
      <c r="R3" s="998"/>
      <c r="S3" s="998"/>
      <c r="T3" s="998"/>
      <c r="U3" s="998"/>
      <c r="V3" s="999" t="s">
        <v>721</v>
      </c>
      <c r="W3" s="999"/>
      <c r="X3" s="999"/>
      <c r="Y3" s="999"/>
      <c r="Z3" s="991"/>
      <c r="AA3" s="991"/>
      <c r="AB3" s="991"/>
      <c r="AC3" s="991"/>
      <c r="AD3" s="991"/>
      <c r="AE3" s="991"/>
      <c r="AF3" s="991"/>
      <c r="AG3" s="991"/>
      <c r="AH3" s="991"/>
      <c r="AI3" s="991"/>
      <c r="AJ3" s="991"/>
      <c r="AK3" s="992"/>
      <c r="AL3" s="307"/>
      <c r="AM3" s="250" t="s">
        <v>722</v>
      </c>
    </row>
    <row r="4" spans="2:66" s="209" customFormat="1" ht="15.75" customHeight="1">
      <c r="C4" s="981"/>
      <c r="D4" s="982"/>
      <c r="E4" s="982"/>
      <c r="F4" s="983"/>
      <c r="G4" s="1001"/>
      <c r="H4" s="1002"/>
      <c r="I4" s="1002"/>
      <c r="J4" s="1002"/>
      <c r="K4" s="1002"/>
      <c r="L4" s="1002"/>
      <c r="M4" s="1002"/>
      <c r="N4" s="1002"/>
      <c r="O4" s="1002"/>
      <c r="P4" s="1002"/>
      <c r="Q4" s="1002"/>
      <c r="R4" s="1002"/>
      <c r="S4" s="1002"/>
      <c r="T4" s="1002"/>
      <c r="U4" s="1002"/>
      <c r="V4" s="1000"/>
      <c r="W4" s="1000"/>
      <c r="X4" s="1000"/>
      <c r="Y4" s="1000"/>
      <c r="Z4" s="994"/>
      <c r="AA4" s="994"/>
      <c r="AB4" s="994"/>
      <c r="AC4" s="994"/>
      <c r="AD4" s="994"/>
      <c r="AE4" s="994"/>
      <c r="AF4" s="994"/>
      <c r="AG4" s="994"/>
      <c r="AH4" s="994"/>
      <c r="AI4" s="994"/>
      <c r="AJ4" s="994"/>
      <c r="AK4" s="995"/>
      <c r="AL4" s="346"/>
      <c r="AM4" s="209" t="s">
        <v>723</v>
      </c>
      <c r="AN4" s="257"/>
      <c r="AO4" s="257"/>
      <c r="AP4" s="257"/>
      <c r="AQ4" s="257"/>
      <c r="AR4" s="257"/>
      <c r="AS4" s="257"/>
      <c r="AT4" s="257"/>
      <c r="AU4" s="257"/>
      <c r="AV4" s="257"/>
      <c r="AW4" s="257"/>
      <c r="AX4" s="257"/>
      <c r="AY4" s="257"/>
      <c r="AZ4" s="257"/>
      <c r="BA4" s="257"/>
      <c r="BB4" s="257"/>
      <c r="BC4" s="257"/>
      <c r="BD4" s="257"/>
      <c r="BE4" s="257"/>
      <c r="BF4" s="257"/>
      <c r="BG4" s="257"/>
      <c r="BH4" s="257"/>
      <c r="BI4" s="257"/>
      <c r="BJ4" s="257"/>
      <c r="BK4" s="257"/>
      <c r="BL4" s="257"/>
      <c r="BM4" s="257"/>
      <c r="BN4" s="257"/>
    </row>
    <row r="5" spans="2:66" s="209" customFormat="1" ht="15.75" customHeight="1">
      <c r="C5" s="674" t="s">
        <v>291</v>
      </c>
      <c r="D5" s="716"/>
      <c r="E5" s="716"/>
      <c r="F5" s="717"/>
      <c r="G5" s="386" t="s">
        <v>80</v>
      </c>
      <c r="H5" s="1003"/>
      <c r="I5" s="1003"/>
      <c r="J5" s="387" t="s">
        <v>81</v>
      </c>
      <c r="K5" s="1003"/>
      <c r="L5" s="1003"/>
      <c r="M5" s="1003"/>
      <c r="N5" s="283"/>
      <c r="O5" s="283"/>
      <c r="P5" s="283"/>
      <c r="Q5" s="283"/>
      <c r="R5" s="283"/>
      <c r="S5" s="283"/>
      <c r="T5" s="283"/>
      <c r="U5" s="283"/>
      <c r="V5" s="283"/>
      <c r="W5" s="283"/>
      <c r="X5" s="283"/>
      <c r="Y5" s="283"/>
      <c r="Z5" s="283"/>
      <c r="AA5" s="283"/>
      <c r="AB5" s="283"/>
      <c r="AC5" s="283"/>
      <c r="AD5" s="283"/>
      <c r="AE5" s="283"/>
      <c r="AF5" s="283"/>
      <c r="AG5" s="283"/>
      <c r="AH5" s="283"/>
      <c r="AI5" s="283"/>
      <c r="AJ5" s="283"/>
      <c r="AK5" s="214"/>
      <c r="AL5" s="302"/>
      <c r="AM5" s="209" t="s">
        <v>724</v>
      </c>
      <c r="AN5" s="257"/>
      <c r="AO5" s="257"/>
      <c r="AP5" s="257"/>
      <c r="AQ5" s="257"/>
      <c r="AR5" s="257"/>
      <c r="AS5" s="257"/>
      <c r="AT5" s="257"/>
      <c r="AU5" s="257"/>
      <c r="AV5" s="257"/>
      <c r="AW5" s="257"/>
      <c r="AX5" s="257"/>
      <c r="AY5" s="257"/>
      <c r="AZ5" s="257"/>
      <c r="BA5" s="257"/>
      <c r="BB5" s="257"/>
      <c r="BC5" s="257"/>
      <c r="BD5" s="257"/>
      <c r="BE5" s="257"/>
      <c r="BF5" s="257"/>
      <c r="BG5" s="257"/>
      <c r="BH5" s="257"/>
      <c r="BI5" s="257"/>
      <c r="BJ5" s="257"/>
      <c r="BK5" s="257"/>
      <c r="BL5" s="257"/>
      <c r="BM5" s="257"/>
      <c r="BN5" s="257"/>
    </row>
    <row r="6" spans="2:66" s="209" customFormat="1" ht="20.100000000000001" customHeight="1">
      <c r="C6" s="721"/>
      <c r="D6" s="722"/>
      <c r="E6" s="722"/>
      <c r="F6" s="723"/>
      <c r="G6" s="987"/>
      <c r="H6" s="988"/>
      <c r="I6" s="988"/>
      <c r="J6" s="988"/>
      <c r="K6" s="988"/>
      <c r="L6" s="988"/>
      <c r="M6" s="988"/>
      <c r="N6" s="988"/>
      <c r="O6" s="988"/>
      <c r="P6" s="988"/>
      <c r="Q6" s="988"/>
      <c r="R6" s="988"/>
      <c r="S6" s="988"/>
      <c r="T6" s="988"/>
      <c r="U6" s="988"/>
      <c r="V6" s="988"/>
      <c r="W6" s="988"/>
      <c r="X6" s="988"/>
      <c r="Y6" s="988"/>
      <c r="Z6" s="988"/>
      <c r="AA6" s="988"/>
      <c r="AB6" s="988"/>
      <c r="AC6" s="988"/>
      <c r="AD6" s="988"/>
      <c r="AE6" s="988"/>
      <c r="AF6" s="988"/>
      <c r="AG6" s="988"/>
      <c r="AH6" s="988"/>
      <c r="AI6" s="988"/>
      <c r="AJ6" s="988"/>
      <c r="AK6" s="989"/>
      <c r="AL6" s="346"/>
      <c r="AM6" s="209" t="s">
        <v>725</v>
      </c>
      <c r="AN6" s="257"/>
      <c r="AO6" s="257"/>
      <c r="AP6" s="257"/>
      <c r="AQ6" s="257"/>
      <c r="AR6" s="257"/>
      <c r="AS6" s="257"/>
      <c r="AT6" s="257"/>
      <c r="AU6" s="257"/>
      <c r="AV6" s="257"/>
      <c r="AW6" s="257"/>
      <c r="AX6" s="257"/>
      <c r="AY6" s="257"/>
      <c r="AZ6" s="257"/>
      <c r="BA6" s="257"/>
      <c r="BB6" s="257"/>
      <c r="BC6" s="257"/>
      <c r="BD6" s="257"/>
      <c r="BE6" s="257"/>
      <c r="BF6" s="257"/>
      <c r="BG6" s="257"/>
      <c r="BH6" s="257"/>
      <c r="BI6" s="257"/>
      <c r="BJ6" s="257"/>
      <c r="BK6" s="257"/>
      <c r="BL6" s="257"/>
      <c r="BM6" s="257"/>
      <c r="BN6" s="257"/>
    </row>
    <row r="7" spans="2:66" s="209" customFormat="1" ht="39.950000000000003" customHeight="1">
      <c r="C7" s="729" t="s">
        <v>208</v>
      </c>
      <c r="D7" s="973"/>
      <c r="E7" s="973"/>
      <c r="F7" s="947"/>
      <c r="G7" s="974"/>
      <c r="H7" s="975"/>
      <c r="I7" s="975"/>
      <c r="J7" s="975"/>
      <c r="K7" s="975"/>
      <c r="L7" s="975"/>
      <c r="M7" s="975"/>
      <c r="N7" s="975"/>
      <c r="O7" s="975"/>
      <c r="P7" s="975"/>
      <c r="Q7" s="975"/>
      <c r="R7" s="975"/>
      <c r="S7" s="975"/>
      <c r="T7" s="975"/>
      <c r="U7" s="976"/>
      <c r="V7" s="729" t="s">
        <v>204</v>
      </c>
      <c r="W7" s="973"/>
      <c r="X7" s="973"/>
      <c r="Y7" s="947"/>
      <c r="Z7" s="974"/>
      <c r="AA7" s="977"/>
      <c r="AB7" s="977"/>
      <c r="AC7" s="977"/>
      <c r="AD7" s="977"/>
      <c r="AE7" s="977"/>
      <c r="AF7" s="977"/>
      <c r="AG7" s="977"/>
      <c r="AH7" s="977"/>
      <c r="AI7" s="977"/>
      <c r="AJ7" s="977"/>
      <c r="AK7" s="978"/>
      <c r="AL7" s="302"/>
      <c r="AN7" s="257"/>
      <c r="AO7" s="257"/>
      <c r="AP7" s="257"/>
      <c r="AQ7" s="257"/>
      <c r="AR7" s="257"/>
      <c r="AS7" s="257"/>
      <c r="AT7" s="257"/>
      <c r="AU7" s="257"/>
      <c r="AV7" s="257"/>
      <c r="AW7" s="257"/>
      <c r="AX7" s="257"/>
      <c r="AY7" s="257"/>
      <c r="AZ7" s="257"/>
      <c r="BA7" s="257"/>
      <c r="BB7" s="257"/>
      <c r="BC7" s="257"/>
      <c r="BD7" s="257"/>
      <c r="BE7" s="257"/>
      <c r="BF7" s="257"/>
      <c r="BG7" s="257"/>
      <c r="BH7" s="257"/>
      <c r="BI7" s="257"/>
      <c r="BJ7" s="257"/>
      <c r="BK7" s="257"/>
      <c r="BL7" s="257"/>
      <c r="BM7" s="257"/>
      <c r="BN7" s="257"/>
    </row>
    <row r="8" spans="2:66" s="209" customFormat="1" ht="20.100000000000001" customHeight="1">
      <c r="C8" s="674" t="s">
        <v>292</v>
      </c>
      <c r="D8" s="979"/>
      <c r="E8" s="979"/>
      <c r="F8" s="980"/>
      <c r="G8" s="984"/>
      <c r="H8" s="985"/>
      <c r="I8" s="985"/>
      <c r="J8" s="985"/>
      <c r="K8" s="985"/>
      <c r="L8" s="985"/>
      <c r="M8" s="985"/>
      <c r="N8" s="985"/>
      <c r="O8" s="985"/>
      <c r="P8" s="985"/>
      <c r="Q8" s="985"/>
      <c r="R8" s="985"/>
      <c r="S8" s="985"/>
      <c r="T8" s="985"/>
      <c r="U8" s="986"/>
      <c r="V8" s="715" t="s">
        <v>205</v>
      </c>
      <c r="W8" s="716"/>
      <c r="X8" s="716"/>
      <c r="Y8" s="717"/>
      <c r="Z8" s="990"/>
      <c r="AA8" s="991"/>
      <c r="AB8" s="991"/>
      <c r="AC8" s="991"/>
      <c r="AD8" s="991"/>
      <c r="AE8" s="991"/>
      <c r="AF8" s="991"/>
      <c r="AG8" s="991"/>
      <c r="AH8" s="991"/>
      <c r="AI8" s="991"/>
      <c r="AJ8" s="991"/>
      <c r="AK8" s="992"/>
      <c r="AL8" s="338"/>
      <c r="AN8" s="257"/>
      <c r="AO8" s="257"/>
      <c r="AP8" s="257"/>
      <c r="AQ8" s="257"/>
      <c r="AR8" s="257"/>
      <c r="AS8" s="257"/>
      <c r="AT8" s="257"/>
      <c r="AU8" s="257"/>
      <c r="AV8" s="257"/>
      <c r="AW8" s="257"/>
      <c r="AX8" s="257"/>
      <c r="AY8" s="257"/>
      <c r="AZ8" s="257"/>
      <c r="BA8" s="257"/>
      <c r="BB8" s="257"/>
      <c r="BC8" s="257"/>
      <c r="BD8" s="257"/>
      <c r="BE8" s="257"/>
      <c r="BF8" s="257"/>
      <c r="BG8" s="257"/>
      <c r="BH8" s="257"/>
      <c r="BI8" s="257"/>
      <c r="BJ8" s="257"/>
      <c r="BK8" s="257"/>
      <c r="BL8" s="257"/>
      <c r="BM8" s="257"/>
      <c r="BN8" s="257"/>
    </row>
    <row r="9" spans="2:66" ht="17.25" customHeight="1">
      <c r="C9" s="981"/>
      <c r="D9" s="982"/>
      <c r="E9" s="982"/>
      <c r="F9" s="983"/>
      <c r="G9" s="987"/>
      <c r="H9" s="988"/>
      <c r="I9" s="988"/>
      <c r="J9" s="988"/>
      <c r="K9" s="988"/>
      <c r="L9" s="988"/>
      <c r="M9" s="988"/>
      <c r="N9" s="988"/>
      <c r="O9" s="988"/>
      <c r="P9" s="988"/>
      <c r="Q9" s="988"/>
      <c r="R9" s="988"/>
      <c r="S9" s="988"/>
      <c r="T9" s="988"/>
      <c r="U9" s="989"/>
      <c r="V9" s="721"/>
      <c r="W9" s="722"/>
      <c r="X9" s="722"/>
      <c r="Y9" s="723"/>
      <c r="Z9" s="993"/>
      <c r="AA9" s="994"/>
      <c r="AB9" s="994"/>
      <c r="AC9" s="994"/>
      <c r="AD9" s="994"/>
      <c r="AE9" s="994"/>
      <c r="AF9" s="994"/>
      <c r="AG9" s="994"/>
      <c r="AH9" s="994"/>
      <c r="AI9" s="994"/>
      <c r="AJ9" s="994"/>
      <c r="AK9" s="995"/>
      <c r="AL9" s="338"/>
    </row>
    <row r="10" spans="2:66" s="209" customFormat="1" ht="33.75" customHeight="1">
      <c r="C10" s="946" t="s">
        <v>235</v>
      </c>
      <c r="D10" s="973"/>
      <c r="E10" s="973"/>
      <c r="F10" s="947"/>
      <c r="G10" s="974"/>
      <c r="H10" s="977"/>
      <c r="I10" s="977"/>
      <c r="J10" s="977"/>
      <c r="K10" s="977"/>
      <c r="L10" s="977"/>
      <c r="M10" s="977"/>
      <c r="N10" s="977"/>
      <c r="O10" s="977"/>
      <c r="P10" s="977"/>
      <c r="Q10" s="977"/>
      <c r="R10" s="977"/>
      <c r="S10" s="977"/>
      <c r="T10" s="977"/>
      <c r="U10" s="978"/>
      <c r="V10" s="729" t="s">
        <v>206</v>
      </c>
      <c r="W10" s="973"/>
      <c r="X10" s="973"/>
      <c r="Y10" s="947"/>
      <c r="Z10" s="1014"/>
      <c r="AA10" s="1015"/>
      <c r="AB10" s="1015"/>
      <c r="AC10" s="1015"/>
      <c r="AD10" s="1015"/>
      <c r="AE10" s="1015"/>
      <c r="AF10" s="1015"/>
      <c r="AG10" s="1015"/>
      <c r="AH10" s="1015"/>
      <c r="AI10" s="1015"/>
      <c r="AJ10" s="1015"/>
      <c r="AK10" s="1016"/>
      <c r="AL10" s="274"/>
      <c r="AN10" s="257"/>
      <c r="AO10" s="257"/>
      <c r="AP10" s="257"/>
      <c r="AQ10" s="257"/>
      <c r="AR10" s="257"/>
      <c r="AS10" s="257"/>
      <c r="AT10" s="257"/>
      <c r="AU10" s="257"/>
      <c r="AV10" s="257"/>
      <c r="AW10" s="257"/>
      <c r="AX10" s="257"/>
      <c r="AY10" s="257"/>
      <c r="AZ10" s="257"/>
      <c r="BA10" s="257"/>
      <c r="BB10" s="257"/>
      <c r="BC10" s="257"/>
      <c r="BD10" s="257"/>
      <c r="BE10" s="257"/>
      <c r="BF10" s="257"/>
      <c r="BG10" s="257"/>
      <c r="BH10" s="257"/>
      <c r="BI10" s="257"/>
      <c r="BJ10" s="257"/>
      <c r="BK10" s="257"/>
      <c r="BL10" s="257"/>
      <c r="BM10" s="257"/>
      <c r="BN10" s="257"/>
    </row>
    <row r="11" spans="2:66" s="209" customFormat="1" ht="20.100000000000001" customHeight="1">
      <c r="C11" s="674" t="s">
        <v>82</v>
      </c>
      <c r="D11" s="716"/>
      <c r="E11" s="716"/>
      <c r="F11" s="717"/>
      <c r="G11" s="388" t="s">
        <v>236</v>
      </c>
      <c r="H11" s="389"/>
      <c r="I11" s="390"/>
      <c r="J11" s="388" t="s">
        <v>237</v>
      </c>
      <c r="K11" s="389"/>
      <c r="L11" s="389"/>
      <c r="M11" s="388" t="s">
        <v>238</v>
      </c>
      <c r="N11" s="389"/>
      <c r="O11" s="390"/>
      <c r="P11" s="568" t="s">
        <v>237</v>
      </c>
      <c r="Q11" s="569"/>
      <c r="R11" s="570"/>
      <c r="S11" s="568" t="s">
        <v>238</v>
      </c>
      <c r="T11" s="569"/>
      <c r="U11" s="570"/>
      <c r="V11" s="674" t="s">
        <v>239</v>
      </c>
      <c r="W11" s="716"/>
      <c r="X11" s="716"/>
      <c r="Y11" s="717"/>
      <c r="Z11" s="1017" t="s">
        <v>15</v>
      </c>
      <c r="AA11" s="1019">
        <f>+AE11+AI11</f>
        <v>0</v>
      </c>
      <c r="AB11" s="1020"/>
      <c r="AC11" s="1006" t="s">
        <v>262</v>
      </c>
      <c r="AD11" s="1008" t="s">
        <v>16</v>
      </c>
      <c r="AE11" s="1010"/>
      <c r="AF11" s="1011"/>
      <c r="AG11" s="1004" t="s">
        <v>262</v>
      </c>
      <c r="AH11" s="1008" t="s">
        <v>191</v>
      </c>
      <c r="AI11" s="1010"/>
      <c r="AJ11" s="1011"/>
      <c r="AK11" s="1004" t="s">
        <v>262</v>
      </c>
      <c r="AL11" s="364"/>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row>
    <row r="12" spans="2:66" s="209" customFormat="1" ht="24" customHeight="1">
      <c r="C12" s="721"/>
      <c r="D12" s="722"/>
      <c r="E12" s="722"/>
      <c r="F12" s="723"/>
      <c r="G12" s="631"/>
      <c r="H12" s="632"/>
      <c r="I12" s="73" t="s">
        <v>262</v>
      </c>
      <c r="J12" s="568"/>
      <c r="K12" s="569"/>
      <c r="L12" s="569"/>
      <c r="M12" s="631"/>
      <c r="N12" s="632"/>
      <c r="O12" s="73" t="s">
        <v>262</v>
      </c>
      <c r="P12" s="568"/>
      <c r="Q12" s="569"/>
      <c r="R12" s="570"/>
      <c r="S12" s="631"/>
      <c r="T12" s="632"/>
      <c r="U12" s="73" t="s">
        <v>262</v>
      </c>
      <c r="V12" s="721"/>
      <c r="W12" s="722"/>
      <c r="X12" s="722"/>
      <c r="Y12" s="723"/>
      <c r="Z12" s="1018"/>
      <c r="AA12" s="1021"/>
      <c r="AB12" s="1022"/>
      <c r="AC12" s="1007"/>
      <c r="AD12" s="1009"/>
      <c r="AE12" s="1012"/>
      <c r="AF12" s="1013"/>
      <c r="AG12" s="1005"/>
      <c r="AH12" s="1009"/>
      <c r="AI12" s="1012"/>
      <c r="AJ12" s="1013"/>
      <c r="AK12" s="1005"/>
      <c r="AL12" s="364"/>
      <c r="AN12" s="257"/>
      <c r="AO12" s="257"/>
      <c r="AP12" s="257"/>
      <c r="AQ12" s="257"/>
      <c r="AR12" s="257"/>
      <c r="AS12" s="257"/>
      <c r="AT12" s="257"/>
      <c r="AU12" s="257"/>
      <c r="AV12" s="257"/>
      <c r="AW12" s="257"/>
      <c r="AX12" s="257"/>
      <c r="AY12" s="257"/>
      <c r="AZ12" s="257"/>
      <c r="BA12" s="257"/>
      <c r="BB12" s="257"/>
      <c r="BC12" s="257"/>
      <c r="BD12" s="257"/>
      <c r="BE12" s="257"/>
      <c r="BF12" s="257"/>
      <c r="BG12" s="257"/>
      <c r="BH12" s="257"/>
      <c r="BI12" s="257"/>
      <c r="BJ12" s="257"/>
      <c r="BK12" s="257"/>
      <c r="BL12" s="257"/>
      <c r="BM12" s="257"/>
      <c r="BN12" s="257"/>
    </row>
    <row r="13" spans="2:66" s="209" customFormat="1" ht="18" customHeight="1">
      <c r="C13" s="209" t="s">
        <v>297</v>
      </c>
      <c r="D13" s="274"/>
      <c r="E13" s="274"/>
      <c r="F13" s="391"/>
      <c r="G13" s="373"/>
      <c r="H13" s="373"/>
      <c r="I13" s="373"/>
      <c r="J13" s="373"/>
      <c r="K13" s="373"/>
      <c r="L13" s="373"/>
      <c r="M13" s="373"/>
      <c r="N13" s="373"/>
      <c r="O13" s="373"/>
      <c r="P13" s="373"/>
      <c r="Q13" s="373"/>
      <c r="R13" s="373"/>
      <c r="S13" s="373"/>
      <c r="T13" s="373"/>
      <c r="U13" s="373"/>
      <c r="V13" s="274"/>
      <c r="W13" s="274"/>
      <c r="X13" s="274"/>
      <c r="Y13" s="274"/>
      <c r="Z13" s="364"/>
      <c r="AA13" s="363"/>
      <c r="AB13" s="363"/>
      <c r="AC13" s="363"/>
      <c r="AD13" s="364"/>
      <c r="AE13" s="392"/>
      <c r="AF13" s="392"/>
      <c r="AG13" s="392"/>
      <c r="AH13" s="364"/>
      <c r="AI13" s="392"/>
      <c r="AJ13" s="392"/>
      <c r="AK13" s="393"/>
      <c r="AL13" s="392"/>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row>
    <row r="14" spans="2:66" s="209" customFormat="1" ht="24" customHeight="1">
      <c r="C14" s="729" t="s">
        <v>776</v>
      </c>
      <c r="D14" s="973"/>
      <c r="E14" s="973"/>
      <c r="F14" s="947"/>
      <c r="G14" s="388" t="s">
        <v>371</v>
      </c>
      <c r="H14" s="389"/>
      <c r="I14" s="390"/>
      <c r="J14" s="631"/>
      <c r="K14" s="632"/>
      <c r="L14" s="73" t="s">
        <v>262</v>
      </c>
      <c r="M14" s="388" t="s">
        <v>372</v>
      </c>
      <c r="N14" s="389"/>
      <c r="O14" s="390"/>
      <c r="P14" s="631"/>
      <c r="Q14" s="632"/>
      <c r="R14" s="73" t="s">
        <v>262</v>
      </c>
      <c r="S14" s="1026" t="s">
        <v>373</v>
      </c>
      <c r="T14" s="1026"/>
      <c r="U14" s="1026"/>
      <c r="V14" s="1027" t="s">
        <v>373</v>
      </c>
      <c r="W14" s="1028"/>
      <c r="X14" s="1028"/>
      <c r="Y14" s="1028"/>
      <c r="Z14" s="325" t="s">
        <v>373</v>
      </c>
      <c r="AA14" s="1025">
        <f>+AE14+AI14</f>
        <v>0</v>
      </c>
      <c r="AB14" s="1025"/>
      <c r="AC14" s="325" t="s">
        <v>373</v>
      </c>
      <c r="AD14" s="325" t="s">
        <v>373</v>
      </c>
      <c r="AE14" s="1025"/>
      <c r="AF14" s="1025"/>
      <c r="AG14" s="325" t="s">
        <v>373</v>
      </c>
      <c r="AH14" s="325" t="s">
        <v>373</v>
      </c>
      <c r="AI14" s="1025"/>
      <c r="AJ14" s="1025"/>
      <c r="AK14" s="325" t="s">
        <v>373</v>
      </c>
      <c r="AL14" s="364"/>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257"/>
      <c r="BL14" s="257"/>
      <c r="BM14" s="257"/>
      <c r="BN14" s="257"/>
    </row>
    <row r="15" spans="2:66" s="209" customFormat="1" ht="36.75" customHeight="1">
      <c r="D15" s="274"/>
      <c r="E15" s="274"/>
      <c r="F15" s="274"/>
      <c r="G15" s="274"/>
      <c r="H15" s="274"/>
      <c r="I15" s="274"/>
      <c r="J15" s="274"/>
      <c r="K15" s="274"/>
      <c r="L15" s="274"/>
      <c r="M15" s="274"/>
      <c r="N15" s="274"/>
      <c r="O15" s="274"/>
      <c r="P15" s="274"/>
      <c r="Q15" s="274"/>
      <c r="R15" s="274"/>
      <c r="S15" s="274"/>
      <c r="T15" s="274"/>
      <c r="U15" s="274"/>
      <c r="V15" s="274"/>
      <c r="W15" s="274"/>
      <c r="X15" s="274"/>
      <c r="Y15" s="274"/>
      <c r="Z15" s="364"/>
      <c r="AA15" s="363"/>
      <c r="AB15" s="363"/>
      <c r="AC15" s="363"/>
      <c r="AD15" s="364"/>
      <c r="AE15" s="392"/>
      <c r="AF15" s="392"/>
      <c r="AG15" s="392"/>
      <c r="AH15" s="364"/>
      <c r="AI15" s="392"/>
      <c r="AJ15" s="392"/>
      <c r="AK15" s="392"/>
      <c r="AL15" s="392"/>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row>
    <row r="16" spans="2:66" s="249" customFormat="1" ht="20.100000000000001" customHeight="1">
      <c r="B16" s="249" t="s">
        <v>780</v>
      </c>
    </row>
    <row r="17" spans="2:66" s="209" customFormat="1" ht="20.100000000000001" customHeight="1">
      <c r="B17" s="249"/>
      <c r="C17" s="249" t="s">
        <v>83</v>
      </c>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394"/>
      <c r="AK17" s="249"/>
      <c r="AL17" s="249"/>
    </row>
    <row r="18" spans="2:66" s="209" customFormat="1" ht="20.100000000000001" customHeight="1">
      <c r="C18" s="946" t="s">
        <v>169</v>
      </c>
      <c r="D18" s="973"/>
      <c r="E18" s="947"/>
      <c r="F18" s="78" t="s">
        <v>282</v>
      </c>
      <c r="G18" s="79"/>
      <c r="H18" s="79"/>
      <c r="I18" s="79"/>
      <c r="J18" s="80"/>
      <c r="K18" s="78" t="s">
        <v>154</v>
      </c>
      <c r="L18" s="79"/>
      <c r="M18" s="79"/>
      <c r="N18" s="79"/>
      <c r="O18" s="80"/>
      <c r="P18" s="946" t="s">
        <v>10</v>
      </c>
      <c r="Q18" s="973"/>
      <c r="R18" s="973"/>
      <c r="S18" s="973"/>
      <c r="T18" s="947"/>
    </row>
    <row r="19" spans="2:66" s="209" customFormat="1" ht="20.100000000000001" customHeight="1">
      <c r="C19" s="671" t="s">
        <v>157</v>
      </c>
      <c r="D19" s="671"/>
      <c r="E19" s="671"/>
      <c r="F19" s="1023" t="s">
        <v>153</v>
      </c>
      <c r="G19" s="1023"/>
      <c r="H19" s="1023"/>
      <c r="I19" s="1023"/>
      <c r="J19" s="1023"/>
      <c r="K19" s="1023" t="s">
        <v>153</v>
      </c>
      <c r="L19" s="1023"/>
      <c r="M19" s="1023"/>
      <c r="N19" s="1023"/>
      <c r="O19" s="1023"/>
      <c r="P19" s="1024" t="s">
        <v>181</v>
      </c>
      <c r="Q19" s="1024"/>
      <c r="R19" s="1024"/>
      <c r="S19" s="1024"/>
      <c r="T19" s="1024"/>
    </row>
    <row r="20" spans="2:66" s="209" customFormat="1" ht="20.100000000000001" customHeight="1">
      <c r="C20" s="671" t="s">
        <v>152</v>
      </c>
      <c r="D20" s="671"/>
      <c r="E20" s="671"/>
      <c r="F20" s="1023" t="s">
        <v>153</v>
      </c>
      <c r="G20" s="1023"/>
      <c r="H20" s="1023"/>
      <c r="I20" s="1023"/>
      <c r="J20" s="1023"/>
      <c r="K20" s="1023" t="s">
        <v>153</v>
      </c>
      <c r="L20" s="1023"/>
      <c r="M20" s="1023"/>
      <c r="N20" s="1023"/>
      <c r="O20" s="1023"/>
      <c r="P20" s="1024" t="s">
        <v>181</v>
      </c>
      <c r="Q20" s="1024"/>
      <c r="R20" s="1024"/>
      <c r="S20" s="1024"/>
      <c r="T20" s="1024"/>
    </row>
    <row r="21" spans="2:66" s="31" customFormat="1" ht="14.1" customHeight="1">
      <c r="B21" s="209"/>
      <c r="C21" s="307" t="s">
        <v>298</v>
      </c>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09"/>
    </row>
    <row r="22" spans="2:66" s="31" customFormat="1" ht="20.100000000000001" customHeight="1">
      <c r="C22" s="307"/>
      <c r="S22" s="338"/>
      <c r="T22" s="338"/>
      <c r="U22" s="338"/>
      <c r="V22" s="395"/>
      <c r="W22" s="395"/>
      <c r="X22" s="395"/>
      <c r="Y22" s="396"/>
      <c r="Z22" s="396"/>
      <c r="AA22" s="396"/>
      <c r="AB22" s="396"/>
      <c r="AC22" s="396"/>
      <c r="AD22" s="396"/>
      <c r="AE22" s="396"/>
      <c r="AF22" s="396"/>
      <c r="AG22" s="396"/>
      <c r="AH22" s="396"/>
      <c r="AI22" s="396"/>
      <c r="AN22" s="384"/>
      <c r="AO22" s="384"/>
      <c r="AP22" s="384"/>
      <c r="AQ22" s="384"/>
      <c r="AR22" s="384"/>
      <c r="AS22" s="384"/>
      <c r="AT22" s="384"/>
      <c r="AU22" s="384"/>
      <c r="AV22" s="384"/>
      <c r="AW22" s="384"/>
      <c r="AX22" s="384"/>
      <c r="AY22" s="384"/>
      <c r="AZ22" s="384"/>
      <c r="BA22" s="384"/>
      <c r="BB22" s="384"/>
      <c r="BC22" s="384"/>
      <c r="BD22" s="384"/>
      <c r="BE22" s="384"/>
      <c r="BF22" s="384"/>
      <c r="BG22" s="384"/>
      <c r="BH22" s="384"/>
      <c r="BI22" s="384"/>
      <c r="BJ22" s="384"/>
      <c r="BK22" s="384"/>
      <c r="BL22" s="384"/>
      <c r="BM22" s="384"/>
      <c r="BN22" s="384"/>
    </row>
    <row r="23" spans="2:66" s="31" customFormat="1" ht="20.100000000000001" customHeight="1">
      <c r="C23" s="249" t="s">
        <v>84</v>
      </c>
      <c r="D23" s="249"/>
      <c r="E23" s="249"/>
      <c r="F23" s="249"/>
      <c r="G23" s="249"/>
      <c r="H23" s="249"/>
      <c r="I23" s="249"/>
      <c r="J23" s="249"/>
      <c r="K23" s="249"/>
      <c r="L23" s="249"/>
      <c r="Q23" s="384"/>
      <c r="R23" s="384"/>
      <c r="S23" s="384"/>
      <c r="T23" s="384"/>
      <c r="U23" s="384"/>
      <c r="V23" s="384"/>
      <c r="W23" s="384"/>
      <c r="X23" s="384"/>
      <c r="Y23" s="384"/>
      <c r="Z23" s="384"/>
      <c r="AA23" s="384"/>
      <c r="AB23" s="384"/>
      <c r="AC23" s="384"/>
      <c r="AD23" s="384"/>
      <c r="AE23" s="384"/>
      <c r="AF23" s="384"/>
      <c r="AG23" s="384"/>
      <c r="AH23" s="384"/>
      <c r="AI23" s="384"/>
      <c r="AJ23" s="384"/>
      <c r="AK23" s="384"/>
      <c r="AL23" s="384"/>
      <c r="AM23" s="384"/>
      <c r="AN23" s="384"/>
      <c r="AO23" s="384"/>
      <c r="AP23" s="384"/>
      <c r="AQ23" s="384"/>
    </row>
    <row r="24" spans="2:66" s="31" customFormat="1" ht="20.100000000000001" customHeight="1">
      <c r="C24" s="946" t="s">
        <v>245</v>
      </c>
      <c r="D24" s="973"/>
      <c r="E24" s="973"/>
      <c r="F24" s="973"/>
      <c r="G24" s="973"/>
      <c r="H24" s="947"/>
      <c r="I24" s="78" t="s">
        <v>282</v>
      </c>
      <c r="J24" s="79"/>
      <c r="K24" s="79"/>
      <c r="L24" s="79"/>
      <c r="M24" s="80"/>
      <c r="N24" s="81" t="s">
        <v>154</v>
      </c>
      <c r="O24" s="81"/>
      <c r="P24" s="81"/>
      <c r="Q24" s="81"/>
      <c r="R24" s="81"/>
      <c r="S24" s="946" t="s">
        <v>11</v>
      </c>
      <c r="T24" s="973"/>
      <c r="U24" s="973"/>
      <c r="V24" s="973"/>
      <c r="W24" s="947"/>
      <c r="X24" s="395"/>
      <c r="Y24" s="396"/>
      <c r="Z24" s="396"/>
      <c r="AA24" s="396"/>
      <c r="AB24" s="396"/>
      <c r="AC24" s="396"/>
      <c r="AD24" s="396"/>
      <c r="AE24" s="396"/>
      <c r="AF24" s="396"/>
      <c r="AG24" s="396"/>
      <c r="AH24" s="396"/>
      <c r="AI24" s="396"/>
    </row>
    <row r="25" spans="2:66" s="31" customFormat="1" ht="20.100000000000001" customHeight="1">
      <c r="C25" s="671" t="s">
        <v>157</v>
      </c>
      <c r="D25" s="671"/>
      <c r="E25" s="671"/>
      <c r="F25" s="671" t="s">
        <v>155</v>
      </c>
      <c r="G25" s="671"/>
      <c r="H25" s="671"/>
      <c r="I25" s="1023" t="s">
        <v>153</v>
      </c>
      <c r="J25" s="1023"/>
      <c r="K25" s="1023"/>
      <c r="L25" s="1023"/>
      <c r="M25" s="1023"/>
      <c r="N25" s="1023" t="s">
        <v>153</v>
      </c>
      <c r="O25" s="1023"/>
      <c r="P25" s="1023"/>
      <c r="Q25" s="1023"/>
      <c r="R25" s="1023"/>
      <c r="S25" s="1024" t="s">
        <v>181</v>
      </c>
      <c r="T25" s="1024"/>
      <c r="U25" s="1024"/>
      <c r="V25" s="1024"/>
      <c r="W25" s="1024"/>
      <c r="X25" s="395"/>
      <c r="Y25" s="396"/>
      <c r="Z25" s="396"/>
      <c r="AA25" s="396"/>
      <c r="AB25" s="396"/>
      <c r="AC25" s="396"/>
      <c r="AD25" s="396"/>
      <c r="AE25" s="396"/>
      <c r="AF25" s="396"/>
      <c r="AG25" s="396"/>
      <c r="AH25" s="396"/>
      <c r="AI25" s="396"/>
    </row>
    <row r="26" spans="2:66" s="31" customFormat="1" ht="20.100000000000001" customHeight="1">
      <c r="C26" s="671"/>
      <c r="D26" s="671"/>
      <c r="E26" s="671"/>
      <c r="F26" s="671" t="s">
        <v>156</v>
      </c>
      <c r="G26" s="671"/>
      <c r="H26" s="671"/>
      <c r="I26" s="1023" t="s">
        <v>153</v>
      </c>
      <c r="J26" s="1023"/>
      <c r="K26" s="1023"/>
      <c r="L26" s="1023"/>
      <c r="M26" s="1023"/>
      <c r="N26" s="1023" t="s">
        <v>153</v>
      </c>
      <c r="O26" s="1023"/>
      <c r="P26" s="1023"/>
      <c r="Q26" s="1023"/>
      <c r="R26" s="1023"/>
      <c r="S26" s="1024" t="s">
        <v>181</v>
      </c>
      <c r="T26" s="1024"/>
      <c r="U26" s="1024"/>
      <c r="V26" s="1024"/>
      <c r="W26" s="1024"/>
      <c r="X26" s="395"/>
      <c r="Y26" s="396"/>
      <c r="Z26" s="396"/>
      <c r="AA26" s="396"/>
      <c r="AB26" s="396"/>
      <c r="AC26" s="396"/>
      <c r="AD26" s="396"/>
      <c r="AE26" s="396"/>
      <c r="AF26" s="396"/>
      <c r="AG26" s="396"/>
      <c r="AH26" s="396"/>
      <c r="AI26" s="396"/>
    </row>
    <row r="27" spans="2:66" s="31" customFormat="1" ht="20.100000000000001" customHeight="1">
      <c r="C27" s="671" t="s">
        <v>152</v>
      </c>
      <c r="D27" s="671"/>
      <c r="E27" s="671"/>
      <c r="F27" s="671" t="s">
        <v>155</v>
      </c>
      <c r="G27" s="671"/>
      <c r="H27" s="671"/>
      <c r="I27" s="1023" t="s">
        <v>153</v>
      </c>
      <c r="J27" s="1023"/>
      <c r="K27" s="1023"/>
      <c r="L27" s="1023"/>
      <c r="M27" s="1023"/>
      <c r="N27" s="1023" t="s">
        <v>153</v>
      </c>
      <c r="O27" s="1023"/>
      <c r="P27" s="1023"/>
      <c r="Q27" s="1023"/>
      <c r="R27" s="1023"/>
      <c r="S27" s="1024" t="s">
        <v>181</v>
      </c>
      <c r="T27" s="1024"/>
      <c r="U27" s="1024"/>
      <c r="V27" s="1024"/>
      <c r="W27" s="1024"/>
      <c r="X27" s="395"/>
      <c r="Y27" s="396"/>
      <c r="Z27" s="396"/>
      <c r="AA27" s="396"/>
      <c r="AB27" s="396"/>
      <c r="AC27" s="396"/>
      <c r="AD27" s="396"/>
      <c r="AE27" s="396"/>
      <c r="AF27" s="396"/>
      <c r="AG27" s="396"/>
      <c r="AH27" s="396"/>
      <c r="AI27" s="396"/>
    </row>
    <row r="28" spans="2:66" s="31" customFormat="1" ht="20.100000000000001" customHeight="1">
      <c r="C28" s="671"/>
      <c r="D28" s="671"/>
      <c r="E28" s="671"/>
      <c r="F28" s="671" t="s">
        <v>156</v>
      </c>
      <c r="G28" s="671"/>
      <c r="H28" s="671"/>
      <c r="I28" s="1023" t="s">
        <v>153</v>
      </c>
      <c r="J28" s="1023"/>
      <c r="K28" s="1023"/>
      <c r="L28" s="1023"/>
      <c r="M28" s="1023"/>
      <c r="N28" s="1023" t="s">
        <v>153</v>
      </c>
      <c r="O28" s="1023"/>
      <c r="P28" s="1023"/>
      <c r="Q28" s="1023"/>
      <c r="R28" s="1023"/>
      <c r="S28" s="1024" t="s">
        <v>181</v>
      </c>
      <c r="T28" s="1024"/>
      <c r="U28" s="1024"/>
      <c r="V28" s="1024"/>
      <c r="W28" s="1024"/>
      <c r="X28" s="395"/>
      <c r="Y28" s="396"/>
      <c r="Z28" s="396"/>
      <c r="AA28" s="396"/>
      <c r="AB28" s="396"/>
      <c r="AC28" s="396"/>
      <c r="AD28" s="396"/>
      <c r="AE28" s="396"/>
      <c r="AF28" s="396"/>
      <c r="AG28" s="396"/>
      <c r="AH28" s="396"/>
      <c r="AI28" s="396"/>
    </row>
    <row r="29" spans="2:66" s="249" customFormat="1" ht="20.100000000000001" customHeight="1">
      <c r="B29" s="31"/>
      <c r="C29" s="274"/>
      <c r="D29" s="274"/>
      <c r="E29" s="274"/>
      <c r="F29" s="397"/>
      <c r="G29" s="397"/>
      <c r="H29" s="397"/>
      <c r="I29" s="398"/>
      <c r="J29" s="398"/>
      <c r="K29" s="398"/>
      <c r="L29" s="398"/>
      <c r="M29" s="398"/>
      <c r="N29" s="398"/>
      <c r="O29" s="398"/>
      <c r="P29" s="398"/>
      <c r="Q29" s="398"/>
      <c r="R29" s="398"/>
      <c r="S29" s="338"/>
      <c r="T29" s="338"/>
      <c r="U29" s="338"/>
      <c r="V29" s="395"/>
      <c r="W29" s="395"/>
      <c r="X29" s="395"/>
      <c r="Y29" s="396"/>
      <c r="Z29" s="396"/>
      <c r="AA29" s="396"/>
      <c r="AB29" s="396"/>
      <c r="AC29" s="396"/>
      <c r="AD29" s="396"/>
      <c r="AE29" s="396"/>
      <c r="AF29" s="396"/>
      <c r="AG29" s="396"/>
      <c r="AH29" s="396"/>
      <c r="AI29" s="396"/>
      <c r="AJ29" s="31"/>
      <c r="AK29" s="31"/>
      <c r="AL29" s="31"/>
      <c r="AM29" s="31"/>
    </row>
    <row r="30" spans="2:66" s="209" customFormat="1" ht="20.100000000000001" customHeight="1">
      <c r="B30" s="249"/>
      <c r="C30" s="249" t="s">
        <v>85</v>
      </c>
      <c r="D30" s="249"/>
      <c r="E30" s="249"/>
      <c r="F30" s="249"/>
      <c r="G30" s="249"/>
      <c r="H30" s="249"/>
      <c r="I30" s="249"/>
      <c r="J30" s="249"/>
      <c r="K30" s="249"/>
      <c r="L30" s="249"/>
      <c r="M30" s="249"/>
      <c r="N30" s="249"/>
      <c r="O30" s="249"/>
    </row>
    <row r="31" spans="2:66" s="209" customFormat="1" ht="20.100000000000001" customHeight="1">
      <c r="C31" s="946" t="s">
        <v>252</v>
      </c>
      <c r="D31" s="973"/>
      <c r="E31" s="973"/>
      <c r="F31" s="973"/>
      <c r="G31" s="947"/>
      <c r="H31" s="1035" t="s">
        <v>59</v>
      </c>
      <c r="I31" s="1036"/>
      <c r="J31" s="1036"/>
      <c r="K31" s="1036"/>
      <c r="L31" s="1037"/>
      <c r="M31" s="1038" t="s">
        <v>180</v>
      </c>
      <c r="N31" s="1038"/>
      <c r="O31" s="1038"/>
      <c r="P31" s="1038"/>
      <c r="Q31" s="1038"/>
      <c r="R31" s="946" t="s">
        <v>250</v>
      </c>
      <c r="S31" s="973"/>
      <c r="T31" s="973"/>
      <c r="U31" s="973"/>
      <c r="V31" s="973"/>
      <c r="W31" s="973"/>
      <c r="X31" s="973"/>
      <c r="Y31" s="973"/>
      <c r="Z31" s="973"/>
      <c r="AA31" s="973"/>
      <c r="AB31" s="973"/>
      <c r="AC31" s="973"/>
      <c r="AD31" s="973"/>
      <c r="AE31" s="973"/>
      <c r="AF31" s="947"/>
      <c r="AG31" s="729" t="s">
        <v>259</v>
      </c>
      <c r="AH31" s="730"/>
      <c r="AI31" s="730"/>
      <c r="AJ31" s="730"/>
      <c r="AK31" s="731"/>
      <c r="AL31" s="399"/>
    </row>
    <row r="32" spans="2:66" s="209" customFormat="1" ht="20.100000000000001" customHeight="1">
      <c r="C32" s="51" t="s">
        <v>165</v>
      </c>
      <c r="D32" s="63" t="s">
        <v>147</v>
      </c>
      <c r="E32" s="61"/>
      <c r="F32" s="61"/>
      <c r="G32" s="62"/>
      <c r="H32" s="742" t="s">
        <v>60</v>
      </c>
      <c r="I32" s="743"/>
      <c r="J32" s="352" t="s">
        <v>57</v>
      </c>
      <c r="K32" s="743" t="s">
        <v>61</v>
      </c>
      <c r="L32" s="744"/>
      <c r="M32" s="742" t="s">
        <v>58</v>
      </c>
      <c r="N32" s="743"/>
      <c r="O32" s="743"/>
      <c r="P32" s="743"/>
      <c r="Q32" s="744"/>
      <c r="R32" s="943" t="s">
        <v>249</v>
      </c>
      <c r="S32" s="944"/>
      <c r="T32" s="944"/>
      <c r="U32" s="944"/>
      <c r="V32" s="944"/>
      <c r="W32" s="944"/>
      <c r="X32" s="944"/>
      <c r="Y32" s="944"/>
      <c r="Z32" s="944"/>
      <c r="AA32" s="944"/>
      <c r="AB32" s="944"/>
      <c r="AC32" s="944"/>
      <c r="AD32" s="944"/>
      <c r="AE32" s="944"/>
      <c r="AF32" s="945"/>
      <c r="AG32" s="742" t="s">
        <v>174</v>
      </c>
      <c r="AH32" s="743"/>
      <c r="AI32" s="743"/>
      <c r="AJ32" s="743"/>
      <c r="AK32" s="744"/>
      <c r="AL32" s="274"/>
    </row>
    <row r="33" spans="2:66" s="209" customFormat="1" ht="20.100000000000001" customHeight="1">
      <c r="C33" s="215"/>
      <c r="D33" s="284"/>
      <c r="E33" s="366" t="s">
        <v>163</v>
      </c>
      <c r="F33" s="400" t="s">
        <v>164</v>
      </c>
      <c r="G33" s="216"/>
      <c r="H33" s="1029"/>
      <c r="I33" s="1030"/>
      <c r="J33" s="368" t="s">
        <v>57</v>
      </c>
      <c r="K33" s="1030"/>
      <c r="L33" s="1031"/>
      <c r="M33" s="1032">
        <f>K33-H33</f>
        <v>0</v>
      </c>
      <c r="N33" s="1033"/>
      <c r="O33" s="1033"/>
      <c r="P33" s="1033"/>
      <c r="Q33" s="1034"/>
      <c r="R33" s="870" t="s">
        <v>86</v>
      </c>
      <c r="S33" s="871"/>
      <c r="T33" s="871"/>
      <c r="U33" s="871"/>
      <c r="V33" s="871"/>
      <c r="W33" s="871"/>
      <c r="X33" s="871"/>
      <c r="Y33" s="871"/>
      <c r="Z33" s="871"/>
      <c r="AA33" s="871"/>
      <c r="AB33" s="871"/>
      <c r="AC33" s="871"/>
      <c r="AD33" s="871"/>
      <c r="AE33" s="871"/>
      <c r="AF33" s="872"/>
      <c r="AG33" s="737" t="s">
        <v>270</v>
      </c>
      <c r="AH33" s="766"/>
      <c r="AI33" s="766"/>
      <c r="AJ33" s="766"/>
      <c r="AK33" s="738"/>
      <c r="AL33" s="274"/>
    </row>
    <row r="34" spans="2:66" s="209" customFormat="1" ht="20.100000000000001" customHeight="1">
      <c r="C34" s="671" t="s">
        <v>253</v>
      </c>
      <c r="D34" s="671"/>
      <c r="E34" s="671"/>
      <c r="F34" s="671"/>
      <c r="G34" s="671"/>
      <c r="H34" s="1029"/>
      <c r="I34" s="1030"/>
      <c r="J34" s="368" t="s">
        <v>57</v>
      </c>
      <c r="K34" s="1030"/>
      <c r="L34" s="1031"/>
      <c r="M34" s="1032">
        <f>K34-H34</f>
        <v>0</v>
      </c>
      <c r="N34" s="1033"/>
      <c r="O34" s="1033"/>
      <c r="P34" s="1033"/>
      <c r="Q34" s="1034"/>
      <c r="R34" s="870" t="s">
        <v>86</v>
      </c>
      <c r="S34" s="871"/>
      <c r="T34" s="871"/>
      <c r="U34" s="871"/>
      <c r="V34" s="871"/>
      <c r="W34" s="871"/>
      <c r="X34" s="871"/>
      <c r="Y34" s="871"/>
      <c r="Z34" s="871"/>
      <c r="AA34" s="871"/>
      <c r="AB34" s="871"/>
      <c r="AC34" s="871"/>
      <c r="AD34" s="871"/>
      <c r="AE34" s="871"/>
      <c r="AF34" s="872"/>
      <c r="AG34" s="732" t="s">
        <v>270</v>
      </c>
      <c r="AH34" s="732"/>
      <c r="AI34" s="732"/>
      <c r="AJ34" s="732"/>
      <c r="AK34" s="732"/>
      <c r="AL34" s="274"/>
    </row>
    <row r="35" spans="2:66" s="209" customFormat="1" ht="20.100000000000001" customHeight="1">
      <c r="C35" s="671" t="s">
        <v>253</v>
      </c>
      <c r="D35" s="671"/>
      <c r="E35" s="671"/>
      <c r="F35" s="671"/>
      <c r="G35" s="671"/>
      <c r="H35" s="1029"/>
      <c r="I35" s="1030"/>
      <c r="J35" s="368" t="s">
        <v>57</v>
      </c>
      <c r="K35" s="1030"/>
      <c r="L35" s="1031"/>
      <c r="M35" s="1032">
        <f>K35-H35</f>
        <v>0</v>
      </c>
      <c r="N35" s="1033"/>
      <c r="O35" s="1033"/>
      <c r="P35" s="1033"/>
      <c r="Q35" s="1034"/>
      <c r="R35" s="870" t="s">
        <v>86</v>
      </c>
      <c r="S35" s="871"/>
      <c r="T35" s="871"/>
      <c r="U35" s="871"/>
      <c r="V35" s="871"/>
      <c r="W35" s="871"/>
      <c r="X35" s="871"/>
      <c r="Y35" s="871"/>
      <c r="Z35" s="871"/>
      <c r="AA35" s="871"/>
      <c r="AB35" s="871"/>
      <c r="AC35" s="871"/>
      <c r="AD35" s="871"/>
      <c r="AE35" s="871"/>
      <c r="AF35" s="872"/>
      <c r="AG35" s="732" t="s">
        <v>270</v>
      </c>
      <c r="AH35" s="732"/>
      <c r="AI35" s="732"/>
      <c r="AJ35" s="732"/>
      <c r="AK35" s="732"/>
      <c r="AL35" s="274"/>
    </row>
    <row r="36" spans="2:66" s="241" customFormat="1" ht="20.100000000000001" customHeight="1">
      <c r="B36" s="209"/>
      <c r="C36" s="671" t="s">
        <v>253</v>
      </c>
      <c r="D36" s="671"/>
      <c r="E36" s="671"/>
      <c r="F36" s="671"/>
      <c r="G36" s="671"/>
      <c r="H36" s="1029"/>
      <c r="I36" s="1030"/>
      <c r="J36" s="368" t="s">
        <v>57</v>
      </c>
      <c r="K36" s="1030"/>
      <c r="L36" s="1031"/>
      <c r="M36" s="1032">
        <f>K36-H36</f>
        <v>0</v>
      </c>
      <c r="N36" s="1033"/>
      <c r="O36" s="1033"/>
      <c r="P36" s="1033"/>
      <c r="Q36" s="1034"/>
      <c r="R36" s="870" t="s">
        <v>86</v>
      </c>
      <c r="S36" s="871"/>
      <c r="T36" s="871"/>
      <c r="U36" s="871"/>
      <c r="V36" s="871"/>
      <c r="W36" s="871"/>
      <c r="X36" s="871"/>
      <c r="Y36" s="871"/>
      <c r="Z36" s="871"/>
      <c r="AA36" s="871"/>
      <c r="AB36" s="871"/>
      <c r="AC36" s="871"/>
      <c r="AD36" s="871"/>
      <c r="AE36" s="871"/>
      <c r="AF36" s="872"/>
      <c r="AG36" s="732" t="s">
        <v>270</v>
      </c>
      <c r="AH36" s="732"/>
      <c r="AI36" s="732"/>
      <c r="AJ36" s="732"/>
      <c r="AK36" s="732"/>
      <c r="AL36" s="274"/>
    </row>
    <row r="37" spans="2:66" s="31" customFormat="1" ht="14.1" customHeight="1">
      <c r="B37" s="241"/>
      <c r="C37" s="401" t="s">
        <v>299</v>
      </c>
      <c r="D37" s="241"/>
      <c r="E37" s="241"/>
      <c r="F37" s="241"/>
      <c r="G37" s="241"/>
      <c r="H37" s="241"/>
      <c r="I37" s="241"/>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c r="AM37" s="241"/>
    </row>
    <row r="38" spans="2:66" s="31" customFormat="1" ht="14.1" customHeight="1">
      <c r="B38" s="241"/>
      <c r="C38" s="307" t="s">
        <v>261</v>
      </c>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c r="AM38" s="241"/>
    </row>
    <row r="39" spans="2:66" s="31" customFormat="1" ht="14.1" customHeight="1">
      <c r="B39" s="241"/>
      <c r="C39" s="307" t="s">
        <v>300</v>
      </c>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c r="AE39" s="241"/>
      <c r="AF39" s="241"/>
      <c r="AG39" s="241"/>
      <c r="AH39" s="241"/>
      <c r="AI39" s="241"/>
      <c r="AJ39" s="241"/>
      <c r="AK39" s="241"/>
      <c r="AL39" s="241"/>
      <c r="AM39" s="241"/>
    </row>
    <row r="40" spans="2:66" s="249" customFormat="1" ht="20.100000000000001" customHeight="1">
      <c r="B40" s="31"/>
      <c r="C40" s="307"/>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row>
    <row r="41" spans="2:66" s="209" customFormat="1" ht="20.100000000000001" customHeight="1">
      <c r="B41" s="249"/>
      <c r="C41" s="249" t="s">
        <v>19</v>
      </c>
      <c r="D41" s="249"/>
      <c r="E41" s="249"/>
      <c r="F41" s="249"/>
      <c r="G41" s="249"/>
      <c r="H41" s="249"/>
      <c r="I41" s="249"/>
      <c r="J41" s="249"/>
      <c r="K41" s="249"/>
      <c r="L41" s="249"/>
      <c r="M41" s="249"/>
      <c r="N41" s="249"/>
      <c r="O41" s="249"/>
      <c r="P41" s="249"/>
      <c r="Q41" s="249"/>
    </row>
    <row r="42" spans="2:66" s="209" customFormat="1" ht="20.100000000000001" customHeight="1">
      <c r="C42" s="946" t="s">
        <v>277</v>
      </c>
      <c r="D42" s="973"/>
      <c r="E42" s="973"/>
      <c r="F42" s="973"/>
      <c r="G42" s="947"/>
      <c r="H42" s="946" t="s">
        <v>255</v>
      </c>
      <c r="I42" s="973"/>
      <c r="J42" s="973"/>
      <c r="K42" s="973"/>
      <c r="L42" s="973"/>
      <c r="M42" s="973"/>
      <c r="N42" s="973"/>
      <c r="O42" s="973"/>
      <c r="P42" s="947"/>
      <c r="Q42" s="946" t="s">
        <v>251</v>
      </c>
      <c r="R42" s="973"/>
      <c r="S42" s="973"/>
      <c r="T42" s="973"/>
      <c r="U42" s="973"/>
      <c r="V42" s="973"/>
      <c r="W42" s="973"/>
      <c r="X42" s="973"/>
      <c r="Y42" s="973"/>
      <c r="Z42" s="973"/>
      <c r="AA42" s="973"/>
      <c r="AB42" s="973"/>
      <c r="AC42" s="973"/>
      <c r="AD42" s="973"/>
      <c r="AE42" s="973"/>
      <c r="AF42" s="947"/>
      <c r="AG42" s="729" t="s">
        <v>259</v>
      </c>
      <c r="AH42" s="730"/>
      <c r="AI42" s="730"/>
      <c r="AJ42" s="730"/>
      <c r="AK42" s="731"/>
      <c r="AL42" s="399"/>
    </row>
    <row r="43" spans="2:66" s="249" customFormat="1" ht="20.100000000000001" customHeight="1">
      <c r="B43" s="209"/>
      <c r="C43" s="51" t="s">
        <v>165</v>
      </c>
      <c r="D43" s="63" t="s">
        <v>148</v>
      </c>
      <c r="E43" s="61"/>
      <c r="F43" s="61"/>
      <c r="G43" s="62"/>
      <c r="H43" s="724" t="s">
        <v>665</v>
      </c>
      <c r="I43" s="724"/>
      <c r="J43" s="724"/>
      <c r="K43" s="724"/>
      <c r="L43" s="724"/>
      <c r="M43" s="724"/>
      <c r="N43" s="724"/>
      <c r="O43" s="724"/>
      <c r="P43" s="724"/>
      <c r="Q43" s="1039" t="s">
        <v>131</v>
      </c>
      <c r="R43" s="1039"/>
      <c r="S43" s="1039"/>
      <c r="T43" s="1039"/>
      <c r="U43" s="1039"/>
      <c r="V43" s="1039"/>
      <c r="W43" s="1039"/>
      <c r="X43" s="1039"/>
      <c r="Y43" s="1039"/>
      <c r="Z43" s="1039"/>
      <c r="AA43" s="1039"/>
      <c r="AB43" s="1039"/>
      <c r="AC43" s="1039"/>
      <c r="AD43" s="1039"/>
      <c r="AE43" s="1039"/>
      <c r="AF43" s="1039"/>
      <c r="AG43" s="724" t="s">
        <v>174</v>
      </c>
      <c r="AH43" s="724"/>
      <c r="AI43" s="724"/>
      <c r="AJ43" s="724"/>
      <c r="AK43" s="724"/>
      <c r="AL43" s="274"/>
    </row>
    <row r="44" spans="2:66" s="249" customFormat="1" ht="20.100000000000001" customHeight="1">
      <c r="C44" s="671"/>
      <c r="D44" s="671"/>
      <c r="E44" s="671"/>
      <c r="F44" s="671"/>
      <c r="G44" s="671"/>
      <c r="H44" s="388" t="s">
        <v>57</v>
      </c>
      <c r="I44" s="389"/>
      <c r="J44" s="389"/>
      <c r="K44" s="389"/>
      <c r="L44" s="389"/>
      <c r="M44" s="389"/>
      <c r="N44" s="389"/>
      <c r="O44" s="389"/>
      <c r="P44" s="390"/>
      <c r="Q44" s="1040"/>
      <c r="R44" s="1040"/>
      <c r="S44" s="1040"/>
      <c r="T44" s="1040"/>
      <c r="U44" s="1040"/>
      <c r="V44" s="1040"/>
      <c r="W44" s="1040"/>
      <c r="X44" s="1040"/>
      <c r="Y44" s="1040"/>
      <c r="Z44" s="1040"/>
      <c r="AA44" s="1040"/>
      <c r="AB44" s="1040"/>
      <c r="AC44" s="1040"/>
      <c r="AD44" s="1040"/>
      <c r="AE44" s="1040"/>
      <c r="AF44" s="1040"/>
      <c r="AG44" s="732" t="s">
        <v>270</v>
      </c>
      <c r="AH44" s="732"/>
      <c r="AI44" s="732"/>
      <c r="AJ44" s="732"/>
      <c r="AK44" s="732"/>
      <c r="AL44" s="274"/>
    </row>
    <row r="45" spans="2:66" s="249" customFormat="1" ht="20.100000000000001" customHeight="1">
      <c r="C45" s="671"/>
      <c r="D45" s="671"/>
      <c r="E45" s="671"/>
      <c r="F45" s="671"/>
      <c r="G45" s="671"/>
      <c r="H45" s="388" t="s">
        <v>57</v>
      </c>
      <c r="I45" s="389"/>
      <c r="J45" s="389"/>
      <c r="K45" s="389"/>
      <c r="L45" s="389"/>
      <c r="M45" s="389"/>
      <c r="N45" s="389"/>
      <c r="O45" s="389"/>
      <c r="P45" s="390"/>
      <c r="Q45" s="1040"/>
      <c r="R45" s="1040"/>
      <c r="S45" s="1040"/>
      <c r="T45" s="1040"/>
      <c r="U45" s="1040"/>
      <c r="V45" s="1040"/>
      <c r="W45" s="1040"/>
      <c r="X45" s="1040"/>
      <c r="Y45" s="1040"/>
      <c r="Z45" s="1040"/>
      <c r="AA45" s="1040"/>
      <c r="AB45" s="1040"/>
      <c r="AC45" s="1040"/>
      <c r="AD45" s="1040"/>
      <c r="AE45" s="1040"/>
      <c r="AF45" s="1040"/>
      <c r="AG45" s="732" t="s">
        <v>270</v>
      </c>
      <c r="AH45" s="732"/>
      <c r="AI45" s="732"/>
      <c r="AJ45" s="732"/>
      <c r="AK45" s="732"/>
      <c r="AL45" s="274"/>
      <c r="AN45" s="255"/>
      <c r="BJ45" s="255"/>
      <c r="BK45" s="255"/>
      <c r="BL45" s="255"/>
      <c r="BM45" s="255"/>
      <c r="BN45" s="255"/>
    </row>
    <row r="46" spans="2:66" s="249" customFormat="1" ht="20.100000000000001" customHeight="1">
      <c r="C46" s="671"/>
      <c r="D46" s="671"/>
      <c r="E46" s="671"/>
      <c r="F46" s="671"/>
      <c r="G46" s="671"/>
      <c r="H46" s="388" t="s">
        <v>57</v>
      </c>
      <c r="I46" s="389"/>
      <c r="J46" s="389"/>
      <c r="K46" s="389"/>
      <c r="L46" s="389"/>
      <c r="M46" s="389"/>
      <c r="N46" s="389"/>
      <c r="O46" s="389"/>
      <c r="P46" s="390"/>
      <c r="Q46" s="1040"/>
      <c r="R46" s="1040"/>
      <c r="S46" s="1040"/>
      <c r="T46" s="1040"/>
      <c r="U46" s="1040"/>
      <c r="V46" s="1040"/>
      <c r="W46" s="1040"/>
      <c r="X46" s="1040"/>
      <c r="Y46" s="1040"/>
      <c r="Z46" s="1040"/>
      <c r="AA46" s="1040"/>
      <c r="AB46" s="1040"/>
      <c r="AC46" s="1040"/>
      <c r="AD46" s="1040"/>
      <c r="AE46" s="1040"/>
      <c r="AF46" s="1040"/>
      <c r="AG46" s="732" t="s">
        <v>270</v>
      </c>
      <c r="AH46" s="732"/>
      <c r="AI46" s="732"/>
      <c r="AJ46" s="732"/>
      <c r="AK46" s="732"/>
      <c r="AL46" s="274"/>
      <c r="AN46" s="255"/>
      <c r="BJ46" s="255"/>
      <c r="BK46" s="255"/>
      <c r="BL46" s="255"/>
      <c r="BM46" s="255"/>
      <c r="BN46" s="255"/>
    </row>
    <row r="47" spans="2:66" s="249" customFormat="1" ht="20.100000000000001" customHeight="1">
      <c r="C47" s="671"/>
      <c r="D47" s="671"/>
      <c r="E47" s="671"/>
      <c r="F47" s="671"/>
      <c r="G47" s="671"/>
      <c r="H47" s="388" t="s">
        <v>57</v>
      </c>
      <c r="I47" s="389"/>
      <c r="J47" s="389"/>
      <c r="K47" s="389"/>
      <c r="L47" s="389"/>
      <c r="M47" s="389"/>
      <c r="N47" s="389"/>
      <c r="O47" s="389"/>
      <c r="P47" s="390"/>
      <c r="Q47" s="1040"/>
      <c r="R47" s="1040"/>
      <c r="S47" s="1040"/>
      <c r="T47" s="1040"/>
      <c r="U47" s="1040"/>
      <c r="V47" s="1040"/>
      <c r="W47" s="1040"/>
      <c r="X47" s="1040"/>
      <c r="Y47" s="1040"/>
      <c r="Z47" s="1040"/>
      <c r="AA47" s="1040"/>
      <c r="AB47" s="1040"/>
      <c r="AC47" s="1040"/>
      <c r="AD47" s="1040"/>
      <c r="AE47" s="1040"/>
      <c r="AF47" s="1040"/>
      <c r="AG47" s="732" t="s">
        <v>270</v>
      </c>
      <c r="AH47" s="732"/>
      <c r="AI47" s="732"/>
      <c r="AJ47" s="732"/>
      <c r="AK47" s="732"/>
      <c r="AL47" s="274"/>
      <c r="AN47" s="255"/>
      <c r="BJ47" s="255"/>
      <c r="BK47" s="255"/>
      <c r="BL47" s="255"/>
      <c r="BM47" s="255"/>
      <c r="BN47" s="255"/>
    </row>
    <row r="48" spans="2:66" s="249" customFormat="1" ht="20.100000000000001" customHeight="1">
      <c r="C48" s="671" t="s">
        <v>254</v>
      </c>
      <c r="D48" s="671"/>
      <c r="E48" s="671"/>
      <c r="F48" s="671"/>
      <c r="G48" s="671"/>
      <c r="H48" s="388" t="s">
        <v>57</v>
      </c>
      <c r="I48" s="389"/>
      <c r="J48" s="389"/>
      <c r="K48" s="389"/>
      <c r="L48" s="389"/>
      <c r="M48" s="389"/>
      <c r="N48" s="389"/>
      <c r="O48" s="389"/>
      <c r="P48" s="390"/>
      <c r="Q48" s="1041"/>
      <c r="R48" s="1041"/>
      <c r="S48" s="1041"/>
      <c r="T48" s="1041"/>
      <c r="U48" s="1041"/>
      <c r="V48" s="1041"/>
      <c r="W48" s="1041"/>
      <c r="X48" s="1041"/>
      <c r="Y48" s="1041"/>
      <c r="Z48" s="1041"/>
      <c r="AA48" s="1041"/>
      <c r="AB48" s="1041"/>
      <c r="AC48" s="1041"/>
      <c r="AD48" s="1041"/>
      <c r="AE48" s="1041"/>
      <c r="AF48" s="1041"/>
      <c r="AG48" s="1042"/>
      <c r="AH48" s="1043"/>
      <c r="AI48" s="1043"/>
      <c r="AJ48" s="1043"/>
      <c r="AK48" s="1044"/>
      <c r="AN48" s="255"/>
      <c r="BJ48" s="255"/>
      <c r="BK48" s="255"/>
      <c r="BL48" s="255"/>
      <c r="BM48" s="255"/>
      <c r="BN48" s="255"/>
    </row>
    <row r="49" spans="2:66" s="249" customFormat="1" ht="20.100000000000001" customHeight="1">
      <c r="C49" s="302"/>
      <c r="D49" s="395"/>
      <c r="E49" s="395"/>
      <c r="F49" s="395"/>
      <c r="G49" s="395"/>
      <c r="H49" s="397"/>
      <c r="I49" s="397"/>
      <c r="J49" s="397"/>
      <c r="K49" s="397"/>
      <c r="L49" s="397"/>
      <c r="M49" s="397"/>
      <c r="N49" s="397"/>
      <c r="O49" s="397"/>
      <c r="P49" s="397"/>
      <c r="Q49" s="397"/>
      <c r="R49" s="397"/>
      <c r="S49" s="397"/>
      <c r="T49" s="397"/>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row>
    <row r="50" spans="2:66" s="256" customFormat="1" ht="20.100000000000001" customHeight="1">
      <c r="B50" s="346" t="s">
        <v>781</v>
      </c>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row>
    <row r="51" spans="2:66" s="256" customFormat="1" ht="20.100000000000001" customHeight="1">
      <c r="B51" s="249"/>
      <c r="C51" s="249" t="s">
        <v>55</v>
      </c>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row>
    <row r="52" spans="2:66" s="256" customFormat="1" ht="20.100000000000001" customHeight="1">
      <c r="B52" s="249"/>
      <c r="C52" s="249" t="s">
        <v>375</v>
      </c>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363" t="s">
        <v>122</v>
      </c>
    </row>
    <row r="53" spans="2:66" s="252" customFormat="1" ht="24" customHeight="1">
      <c r="B53" s="209"/>
      <c r="C53" s="1049" t="s">
        <v>151</v>
      </c>
      <c r="D53" s="1050"/>
      <c r="E53" s="1051"/>
      <c r="F53" s="946" t="s">
        <v>197</v>
      </c>
      <c r="G53" s="973"/>
      <c r="H53" s="973"/>
      <c r="I53" s="973"/>
      <c r="J53" s="973"/>
      <c r="K53" s="973"/>
      <c r="L53" s="973"/>
      <c r="M53" s="973"/>
      <c r="N53" s="973"/>
      <c r="O53" s="973"/>
      <c r="P53" s="973"/>
      <c r="Q53" s="973"/>
      <c r="R53" s="973"/>
      <c r="S53" s="973"/>
      <c r="T53" s="973"/>
      <c r="U53" s="973"/>
      <c r="V53" s="973"/>
      <c r="W53" s="947"/>
      <c r="X53" s="674" t="s">
        <v>194</v>
      </c>
      <c r="Y53" s="717"/>
      <c r="Z53" s="1045" t="s">
        <v>18</v>
      </c>
      <c r="AA53" s="1046"/>
      <c r="AB53" s="914" t="s">
        <v>198</v>
      </c>
      <c r="AC53" s="1052"/>
      <c r="AD53" s="1052"/>
      <c r="AE53" s="1052"/>
      <c r="AF53" s="1053" t="s">
        <v>332</v>
      </c>
      <c r="AG53" s="1052"/>
      <c r="AH53" s="1052"/>
      <c r="AI53" s="1052"/>
      <c r="AJ53" s="1052"/>
      <c r="AK53" s="1054"/>
    </row>
    <row r="54" spans="2:66" s="252" customFormat="1" ht="24" customHeight="1">
      <c r="B54" s="209"/>
      <c r="C54" s="1055" t="s">
        <v>185</v>
      </c>
      <c r="D54" s="1056"/>
      <c r="E54" s="1057"/>
      <c r="F54" s="946" t="s">
        <v>199</v>
      </c>
      <c r="G54" s="973"/>
      <c r="H54" s="973"/>
      <c r="I54" s="946" t="s">
        <v>200</v>
      </c>
      <c r="J54" s="973"/>
      <c r="K54" s="973"/>
      <c r="L54" s="946" t="s">
        <v>201</v>
      </c>
      <c r="M54" s="973"/>
      <c r="N54" s="947"/>
      <c r="O54" s="973" t="s">
        <v>290</v>
      </c>
      <c r="P54" s="973"/>
      <c r="Q54" s="947"/>
      <c r="R54" s="914" t="s">
        <v>774</v>
      </c>
      <c r="S54" s="1052"/>
      <c r="T54" s="1054"/>
      <c r="U54" s="946" t="s">
        <v>203</v>
      </c>
      <c r="V54" s="973"/>
      <c r="W54" s="947"/>
      <c r="X54" s="721"/>
      <c r="Y54" s="723"/>
      <c r="Z54" s="1047"/>
      <c r="AA54" s="1048"/>
      <c r="AB54" s="946" t="s">
        <v>186</v>
      </c>
      <c r="AC54" s="973"/>
      <c r="AD54" s="946" t="s">
        <v>187</v>
      </c>
      <c r="AE54" s="973"/>
      <c r="AF54" s="914" t="s">
        <v>333</v>
      </c>
      <c r="AG54" s="915"/>
      <c r="AH54" s="1054"/>
      <c r="AI54" s="915" t="s">
        <v>202</v>
      </c>
      <c r="AJ54" s="915"/>
      <c r="AK54" s="1054"/>
    </row>
    <row r="55" spans="2:66" s="252" customFormat="1" ht="20.100000000000001" customHeight="1">
      <c r="B55" s="209"/>
      <c r="C55" s="666" t="s">
        <v>349</v>
      </c>
      <c r="D55" s="667"/>
      <c r="E55" s="668"/>
      <c r="F55" s="910"/>
      <c r="G55" s="911"/>
      <c r="H55" s="1058"/>
      <c r="I55" s="910"/>
      <c r="J55" s="911"/>
      <c r="K55" s="1058"/>
      <c r="L55" s="910"/>
      <c r="M55" s="911"/>
      <c r="N55" s="1058"/>
      <c r="O55" s="910"/>
      <c r="P55" s="911"/>
      <c r="Q55" s="1058"/>
      <c r="R55" s="959"/>
      <c r="S55" s="960"/>
      <c r="T55" s="961"/>
      <c r="U55" s="965" t="str">
        <f>IF(SUM(H55,K55,N55,Q55)&gt;0,SUM(H55,K55,N55,Q55),"（　）")</f>
        <v>（　）</v>
      </c>
      <c r="V55" s="966"/>
      <c r="W55" s="967"/>
      <c r="X55" s="666"/>
      <c r="Y55" s="668"/>
      <c r="Z55" s="950">
        <f>IF(AND(ISERR(U55+U56),U56=0),0,(U56)/X55)</f>
        <v>0</v>
      </c>
      <c r="AA55" s="951"/>
      <c r="AB55" s="954"/>
      <c r="AC55" s="955"/>
      <c r="AD55" s="954"/>
      <c r="AE55" s="955"/>
      <c r="AF55" s="954"/>
      <c r="AG55" s="955"/>
      <c r="AH55" s="702"/>
      <c r="AI55" s="955"/>
      <c r="AJ55" s="955"/>
      <c r="AK55" s="702"/>
    </row>
    <row r="56" spans="2:66" s="252" customFormat="1" ht="20.100000000000001" customHeight="1">
      <c r="B56" s="209"/>
      <c r="C56" s="907"/>
      <c r="D56" s="908"/>
      <c r="E56" s="909"/>
      <c r="F56" s="912"/>
      <c r="G56" s="913"/>
      <c r="H56" s="1059"/>
      <c r="I56" s="912"/>
      <c r="J56" s="913"/>
      <c r="K56" s="1059"/>
      <c r="L56" s="912"/>
      <c r="M56" s="913"/>
      <c r="N56" s="1059"/>
      <c r="O56" s="912"/>
      <c r="P56" s="913"/>
      <c r="Q56" s="1059"/>
      <c r="R56" s="962"/>
      <c r="S56" s="963"/>
      <c r="T56" s="964"/>
      <c r="U56" s="912">
        <f>SUM(F55,I55,L55,O55)</f>
        <v>0</v>
      </c>
      <c r="V56" s="913"/>
      <c r="W56" s="958"/>
      <c r="X56" s="691"/>
      <c r="Y56" s="693"/>
      <c r="Z56" s="952"/>
      <c r="AA56" s="953"/>
      <c r="AB56" s="968"/>
      <c r="AC56" s="969"/>
      <c r="AD56" s="968"/>
      <c r="AE56" s="969"/>
      <c r="AF56" s="968"/>
      <c r="AG56" s="969"/>
      <c r="AH56" s="972"/>
      <c r="AI56" s="969"/>
      <c r="AJ56" s="969"/>
      <c r="AK56" s="972"/>
    </row>
    <row r="57" spans="2:66" s="252" customFormat="1" ht="20.100000000000001" customHeight="1">
      <c r="B57" s="209"/>
      <c r="C57" s="666" t="s">
        <v>350</v>
      </c>
      <c r="D57" s="667"/>
      <c r="E57" s="668"/>
      <c r="F57" s="910"/>
      <c r="G57" s="911"/>
      <c r="H57" s="1058"/>
      <c r="I57" s="910"/>
      <c r="J57" s="911"/>
      <c r="K57" s="1058"/>
      <c r="L57" s="910"/>
      <c r="M57" s="911"/>
      <c r="N57" s="1058"/>
      <c r="O57" s="910"/>
      <c r="P57" s="911"/>
      <c r="Q57" s="1058"/>
      <c r="R57" s="959"/>
      <c r="S57" s="960"/>
      <c r="T57" s="961"/>
      <c r="U57" s="965" t="str">
        <f>IF(SUM(H57,K57,N57,Q57)&gt;0,SUM(H57,K57,N57,Q57),"（　）")</f>
        <v>（　）</v>
      </c>
      <c r="V57" s="966"/>
      <c r="W57" s="967"/>
      <c r="X57" s="666"/>
      <c r="Y57" s="668"/>
      <c r="Z57" s="950">
        <f>IF(AND(ISERR(U57+U58),U58=0),0,(U58)/X57)</f>
        <v>0</v>
      </c>
      <c r="AA57" s="951"/>
      <c r="AB57" s="954"/>
      <c r="AC57" s="955"/>
      <c r="AD57" s="954"/>
      <c r="AE57" s="955"/>
      <c r="AF57" s="954"/>
      <c r="AG57" s="955"/>
      <c r="AH57" s="702"/>
      <c r="AI57" s="955"/>
      <c r="AJ57" s="955"/>
      <c r="AK57" s="702"/>
    </row>
    <row r="58" spans="2:66" s="252" customFormat="1" ht="20.100000000000001" customHeight="1">
      <c r="B58" s="209"/>
      <c r="C58" s="691"/>
      <c r="D58" s="692"/>
      <c r="E58" s="693"/>
      <c r="F58" s="912"/>
      <c r="G58" s="913"/>
      <c r="H58" s="1059"/>
      <c r="I58" s="912"/>
      <c r="J58" s="913"/>
      <c r="K58" s="1059"/>
      <c r="L58" s="912"/>
      <c r="M58" s="913"/>
      <c r="N58" s="1059"/>
      <c r="O58" s="912"/>
      <c r="P58" s="913"/>
      <c r="Q58" s="1059"/>
      <c r="R58" s="962"/>
      <c r="S58" s="963"/>
      <c r="T58" s="964"/>
      <c r="U58" s="912">
        <f>SUM(F57,I57,L57,O57)</f>
        <v>0</v>
      </c>
      <c r="V58" s="913"/>
      <c r="W58" s="958"/>
      <c r="X58" s="691"/>
      <c r="Y58" s="693"/>
      <c r="Z58" s="952"/>
      <c r="AA58" s="953"/>
      <c r="AB58" s="956"/>
      <c r="AC58" s="957"/>
      <c r="AD58" s="956"/>
      <c r="AE58" s="957"/>
      <c r="AF58" s="956"/>
      <c r="AG58" s="957"/>
      <c r="AH58" s="703"/>
      <c r="AI58" s="957"/>
      <c r="AJ58" s="957"/>
      <c r="AK58" s="703"/>
    </row>
    <row r="59" spans="2:66" s="252" customFormat="1" ht="20.100000000000001" customHeight="1">
      <c r="B59" s="209"/>
      <c r="C59" s="666" t="s">
        <v>351</v>
      </c>
      <c r="D59" s="667"/>
      <c r="E59" s="668"/>
      <c r="F59" s="910"/>
      <c r="G59" s="911"/>
      <c r="H59" s="1058"/>
      <c r="I59" s="910"/>
      <c r="J59" s="911"/>
      <c r="K59" s="1058"/>
      <c r="L59" s="910"/>
      <c r="M59" s="911"/>
      <c r="N59" s="1058"/>
      <c r="O59" s="910"/>
      <c r="P59" s="911"/>
      <c r="Q59" s="1058"/>
      <c r="R59" s="959"/>
      <c r="S59" s="960"/>
      <c r="T59" s="961"/>
      <c r="U59" s="965" t="str">
        <f>IF(SUM(H59,K59,N59,Q59)&gt;0,SUM(H59,K59,N59,Q59),"（　）")</f>
        <v>（　）</v>
      </c>
      <c r="V59" s="966"/>
      <c r="W59" s="967"/>
      <c r="X59" s="666"/>
      <c r="Y59" s="668"/>
      <c r="Z59" s="950">
        <f>IF(AND(ISERR(U59+U60),U60=0),0,(U60)/X59)</f>
        <v>0</v>
      </c>
      <c r="AA59" s="951"/>
      <c r="AB59" s="968"/>
      <c r="AC59" s="969"/>
      <c r="AD59" s="968"/>
      <c r="AE59" s="969"/>
      <c r="AF59" s="968"/>
      <c r="AG59" s="969"/>
      <c r="AH59" s="972"/>
      <c r="AI59" s="955"/>
      <c r="AJ59" s="955"/>
      <c r="AK59" s="702"/>
    </row>
    <row r="60" spans="2:66" s="252" customFormat="1" ht="20.100000000000001" customHeight="1">
      <c r="B60" s="209"/>
      <c r="C60" s="907"/>
      <c r="D60" s="908"/>
      <c r="E60" s="909"/>
      <c r="F60" s="912"/>
      <c r="G60" s="913"/>
      <c r="H60" s="1059"/>
      <c r="I60" s="912"/>
      <c r="J60" s="913"/>
      <c r="K60" s="1059"/>
      <c r="L60" s="912"/>
      <c r="M60" s="913"/>
      <c r="N60" s="1059"/>
      <c r="O60" s="912"/>
      <c r="P60" s="913"/>
      <c r="Q60" s="1059"/>
      <c r="R60" s="962"/>
      <c r="S60" s="963"/>
      <c r="T60" s="964"/>
      <c r="U60" s="912">
        <f>SUM(F59,I59,L59,O59)</f>
        <v>0</v>
      </c>
      <c r="V60" s="913"/>
      <c r="W60" s="958"/>
      <c r="X60" s="691"/>
      <c r="Y60" s="693"/>
      <c r="Z60" s="952"/>
      <c r="AA60" s="953"/>
      <c r="AB60" s="968"/>
      <c r="AC60" s="969"/>
      <c r="AD60" s="968"/>
      <c r="AE60" s="969"/>
      <c r="AF60" s="968"/>
      <c r="AG60" s="969"/>
      <c r="AH60" s="972"/>
      <c r="AI60" s="957"/>
      <c r="AJ60" s="957"/>
      <c r="AK60" s="703"/>
    </row>
    <row r="61" spans="2:66" s="252" customFormat="1" ht="20.100000000000001" customHeight="1">
      <c r="B61" s="209"/>
      <c r="C61" s="666" t="s">
        <v>352</v>
      </c>
      <c r="D61" s="667"/>
      <c r="E61" s="668"/>
      <c r="F61" s="910"/>
      <c r="G61" s="911"/>
      <c r="H61" s="1058"/>
      <c r="I61" s="910"/>
      <c r="J61" s="911"/>
      <c r="K61" s="1058"/>
      <c r="L61" s="910"/>
      <c r="M61" s="911"/>
      <c r="N61" s="1058"/>
      <c r="O61" s="910"/>
      <c r="P61" s="911"/>
      <c r="Q61" s="1058"/>
      <c r="R61" s="959"/>
      <c r="S61" s="960"/>
      <c r="T61" s="961"/>
      <c r="U61" s="965" t="str">
        <f>IF(SUM(H61,K61,N61,Q61)&gt;0,SUM(H61,K61,N61,Q61),"（　）")</f>
        <v>（　）</v>
      </c>
      <c r="V61" s="966"/>
      <c r="W61" s="967"/>
      <c r="X61" s="666"/>
      <c r="Y61" s="668"/>
      <c r="Z61" s="950">
        <f>IF(AND(ISERR(U61+U62),U62=0),0,(U62)/X61)</f>
        <v>0</v>
      </c>
      <c r="AA61" s="951"/>
      <c r="AB61" s="954"/>
      <c r="AC61" s="955"/>
      <c r="AD61" s="954"/>
      <c r="AE61" s="955"/>
      <c r="AF61" s="954"/>
      <c r="AG61" s="955"/>
      <c r="AH61" s="702"/>
      <c r="AI61" s="955"/>
      <c r="AJ61" s="955"/>
      <c r="AK61" s="702"/>
    </row>
    <row r="62" spans="2:66" s="252" customFormat="1" ht="20.100000000000001" customHeight="1">
      <c r="B62" s="209"/>
      <c r="C62" s="907"/>
      <c r="D62" s="908"/>
      <c r="E62" s="909"/>
      <c r="F62" s="912"/>
      <c r="G62" s="913"/>
      <c r="H62" s="1059"/>
      <c r="I62" s="912"/>
      <c r="J62" s="913"/>
      <c r="K62" s="1059"/>
      <c r="L62" s="912"/>
      <c r="M62" s="913"/>
      <c r="N62" s="1059"/>
      <c r="O62" s="912"/>
      <c r="P62" s="913"/>
      <c r="Q62" s="1059"/>
      <c r="R62" s="962"/>
      <c r="S62" s="963"/>
      <c r="T62" s="964"/>
      <c r="U62" s="912">
        <f>SUM(F61,I61,L61,O61)</f>
        <v>0</v>
      </c>
      <c r="V62" s="913"/>
      <c r="W62" s="958"/>
      <c r="X62" s="691"/>
      <c r="Y62" s="693"/>
      <c r="Z62" s="952"/>
      <c r="AA62" s="953"/>
      <c r="AB62" s="956"/>
      <c r="AC62" s="957"/>
      <c r="AD62" s="956"/>
      <c r="AE62" s="957"/>
      <c r="AF62" s="956"/>
      <c r="AG62" s="957"/>
      <c r="AH62" s="703"/>
      <c r="AI62" s="957"/>
      <c r="AJ62" s="957"/>
      <c r="AK62" s="703"/>
    </row>
    <row r="63" spans="2:66" s="252" customFormat="1" ht="20.100000000000001" customHeight="1">
      <c r="B63" s="209"/>
      <c r="C63" s="666" t="s">
        <v>353</v>
      </c>
      <c r="D63" s="667"/>
      <c r="E63" s="668"/>
      <c r="F63" s="910"/>
      <c r="G63" s="911"/>
      <c r="H63" s="1058"/>
      <c r="I63" s="910"/>
      <c r="J63" s="911"/>
      <c r="K63" s="1058"/>
      <c r="L63" s="910"/>
      <c r="M63" s="911"/>
      <c r="N63" s="1058"/>
      <c r="O63" s="910"/>
      <c r="P63" s="911"/>
      <c r="Q63" s="1058"/>
      <c r="R63" s="959"/>
      <c r="S63" s="960"/>
      <c r="T63" s="961"/>
      <c r="U63" s="965" t="str">
        <f>IF(SUM(H63,K63,N63,Q63)&gt;0,SUM(H63,K63,N63,Q63),"（　）")</f>
        <v>（　）</v>
      </c>
      <c r="V63" s="966"/>
      <c r="W63" s="967"/>
      <c r="X63" s="666"/>
      <c r="Y63" s="668"/>
      <c r="Z63" s="950">
        <f>IF(AND(ISERR(U63+U64),U64=0),0,(U64)/X63)</f>
        <v>0</v>
      </c>
      <c r="AA63" s="951"/>
      <c r="AB63" s="968"/>
      <c r="AC63" s="969"/>
      <c r="AD63" s="968"/>
      <c r="AE63" s="969"/>
      <c r="AF63" s="968"/>
      <c r="AG63" s="969"/>
      <c r="AH63" s="972"/>
      <c r="AI63" s="969"/>
      <c r="AJ63" s="969"/>
      <c r="AK63" s="972"/>
    </row>
    <row r="64" spans="2:66" s="252" customFormat="1" ht="20.100000000000001" customHeight="1">
      <c r="B64" s="209"/>
      <c r="C64" s="691"/>
      <c r="D64" s="692"/>
      <c r="E64" s="693"/>
      <c r="F64" s="912"/>
      <c r="G64" s="913"/>
      <c r="H64" s="1059"/>
      <c r="I64" s="912"/>
      <c r="J64" s="913"/>
      <c r="K64" s="1059"/>
      <c r="L64" s="912"/>
      <c r="M64" s="913"/>
      <c r="N64" s="1059"/>
      <c r="O64" s="912"/>
      <c r="P64" s="913"/>
      <c r="Q64" s="1059"/>
      <c r="R64" s="962"/>
      <c r="S64" s="963"/>
      <c r="T64" s="964"/>
      <c r="U64" s="912">
        <f>SUM(F63,I63,L63,O63)</f>
        <v>0</v>
      </c>
      <c r="V64" s="913"/>
      <c r="W64" s="958"/>
      <c r="X64" s="691"/>
      <c r="Y64" s="693"/>
      <c r="Z64" s="952"/>
      <c r="AA64" s="953"/>
      <c r="AB64" s="968"/>
      <c r="AC64" s="969"/>
      <c r="AD64" s="968"/>
      <c r="AE64" s="969"/>
      <c r="AF64" s="968"/>
      <c r="AG64" s="969"/>
      <c r="AH64" s="972"/>
      <c r="AI64" s="969"/>
      <c r="AJ64" s="969"/>
      <c r="AK64" s="972"/>
    </row>
    <row r="65" spans="2:51" s="252" customFormat="1" ht="20.100000000000001" customHeight="1">
      <c r="B65" s="209"/>
      <c r="C65" s="666" t="s">
        <v>354</v>
      </c>
      <c r="D65" s="667"/>
      <c r="E65" s="668"/>
      <c r="F65" s="910"/>
      <c r="G65" s="911"/>
      <c r="H65" s="1058"/>
      <c r="I65" s="910"/>
      <c r="J65" s="911"/>
      <c r="K65" s="1058"/>
      <c r="L65" s="910"/>
      <c r="M65" s="911"/>
      <c r="N65" s="1058"/>
      <c r="O65" s="910"/>
      <c r="P65" s="911"/>
      <c r="Q65" s="1058"/>
      <c r="R65" s="959"/>
      <c r="S65" s="960"/>
      <c r="T65" s="961"/>
      <c r="U65" s="965" t="str">
        <f>IF(SUM(H65,K65,N65,Q65)&gt;0,SUM(H65,K65,N65,Q65),"（　）")</f>
        <v>（　）</v>
      </c>
      <c r="V65" s="966"/>
      <c r="W65" s="967"/>
      <c r="X65" s="666"/>
      <c r="Y65" s="668"/>
      <c r="Z65" s="950">
        <f>IF(AND(ISERR(U65+U66),U66=0),0,(U66)/X65)</f>
        <v>0</v>
      </c>
      <c r="AA65" s="951"/>
      <c r="AB65" s="954"/>
      <c r="AC65" s="955"/>
      <c r="AD65" s="954"/>
      <c r="AE65" s="955"/>
      <c r="AF65" s="954"/>
      <c r="AG65" s="955"/>
      <c r="AH65" s="702"/>
      <c r="AI65" s="955"/>
      <c r="AJ65" s="955"/>
      <c r="AK65" s="702"/>
    </row>
    <row r="66" spans="2:51" s="252" customFormat="1" ht="20.100000000000001" customHeight="1">
      <c r="B66" s="209"/>
      <c r="C66" s="907"/>
      <c r="D66" s="908"/>
      <c r="E66" s="909"/>
      <c r="F66" s="912"/>
      <c r="G66" s="913"/>
      <c r="H66" s="1059"/>
      <c r="I66" s="912"/>
      <c r="J66" s="913"/>
      <c r="K66" s="1059"/>
      <c r="L66" s="912"/>
      <c r="M66" s="913"/>
      <c r="N66" s="1059"/>
      <c r="O66" s="912"/>
      <c r="P66" s="913"/>
      <c r="Q66" s="1059"/>
      <c r="R66" s="962"/>
      <c r="S66" s="963"/>
      <c r="T66" s="964"/>
      <c r="U66" s="912">
        <f>SUM(F65,I65,L65,O65)</f>
        <v>0</v>
      </c>
      <c r="V66" s="913"/>
      <c r="W66" s="958"/>
      <c r="X66" s="691"/>
      <c r="Y66" s="693"/>
      <c r="Z66" s="952"/>
      <c r="AA66" s="953"/>
      <c r="AB66" s="956"/>
      <c r="AC66" s="957"/>
      <c r="AD66" s="956"/>
      <c r="AE66" s="957"/>
      <c r="AF66" s="956"/>
      <c r="AG66" s="957"/>
      <c r="AH66" s="703"/>
      <c r="AI66" s="957"/>
      <c r="AJ66" s="957"/>
      <c r="AK66" s="703"/>
    </row>
    <row r="67" spans="2:51" s="252" customFormat="1" ht="20.100000000000001" customHeight="1">
      <c r="B67" s="209"/>
      <c r="C67" s="666" t="s">
        <v>355</v>
      </c>
      <c r="D67" s="667"/>
      <c r="E67" s="668"/>
      <c r="F67" s="910"/>
      <c r="G67" s="911"/>
      <c r="H67" s="1058"/>
      <c r="I67" s="910"/>
      <c r="J67" s="911"/>
      <c r="K67" s="1058"/>
      <c r="L67" s="910"/>
      <c r="M67" s="911"/>
      <c r="N67" s="1058"/>
      <c r="O67" s="910"/>
      <c r="P67" s="911"/>
      <c r="Q67" s="1058"/>
      <c r="R67" s="959"/>
      <c r="S67" s="960"/>
      <c r="T67" s="961"/>
      <c r="U67" s="965" t="str">
        <f>IF(SUM(H67,K67,N67,Q67)&gt;0,SUM(H67,K67,N67,Q67),"（　）")</f>
        <v>（　）</v>
      </c>
      <c r="V67" s="966"/>
      <c r="W67" s="967"/>
      <c r="X67" s="666"/>
      <c r="Y67" s="668"/>
      <c r="Z67" s="950">
        <f>IF(AND(ISERR(U67+U68),U68=0),0,(U68)/X67)</f>
        <v>0</v>
      </c>
      <c r="AA67" s="951"/>
      <c r="AB67" s="968"/>
      <c r="AC67" s="969"/>
      <c r="AD67" s="968"/>
      <c r="AE67" s="969"/>
      <c r="AF67" s="968"/>
      <c r="AG67" s="969"/>
      <c r="AH67" s="972"/>
      <c r="AI67" s="969"/>
      <c r="AJ67" s="969"/>
      <c r="AK67" s="972"/>
    </row>
    <row r="68" spans="2:51" s="252" customFormat="1" ht="20.100000000000001" customHeight="1">
      <c r="B68" s="209"/>
      <c r="C68" s="907"/>
      <c r="D68" s="908"/>
      <c r="E68" s="909"/>
      <c r="F68" s="912"/>
      <c r="G68" s="913"/>
      <c r="H68" s="1059"/>
      <c r="I68" s="912"/>
      <c r="J68" s="913"/>
      <c r="K68" s="1059"/>
      <c r="L68" s="912"/>
      <c r="M68" s="913"/>
      <c r="N68" s="1059"/>
      <c r="O68" s="912"/>
      <c r="P68" s="913"/>
      <c r="Q68" s="1059"/>
      <c r="R68" s="962"/>
      <c r="S68" s="963"/>
      <c r="T68" s="964"/>
      <c r="U68" s="912">
        <f>SUM(F67,I67,L67,O67)</f>
        <v>0</v>
      </c>
      <c r="V68" s="913"/>
      <c r="W68" s="958"/>
      <c r="X68" s="691"/>
      <c r="Y68" s="693"/>
      <c r="Z68" s="952"/>
      <c r="AA68" s="953"/>
      <c r="AB68" s="970"/>
      <c r="AC68" s="971"/>
      <c r="AD68" s="970"/>
      <c r="AE68" s="971"/>
      <c r="AF68" s="970"/>
      <c r="AG68" s="971"/>
      <c r="AH68" s="1060"/>
      <c r="AI68" s="971"/>
      <c r="AJ68" s="971"/>
      <c r="AK68" s="1060"/>
    </row>
    <row r="69" spans="2:51" s="252" customFormat="1" ht="20.100000000000001" customHeight="1">
      <c r="B69" s="209"/>
      <c r="C69" s="666" t="s">
        <v>356</v>
      </c>
      <c r="D69" s="667"/>
      <c r="E69" s="668"/>
      <c r="F69" s="910"/>
      <c r="G69" s="911"/>
      <c r="H69" s="1058"/>
      <c r="I69" s="910"/>
      <c r="J69" s="911"/>
      <c r="K69" s="1058"/>
      <c r="L69" s="910"/>
      <c r="M69" s="911"/>
      <c r="N69" s="1058"/>
      <c r="O69" s="910"/>
      <c r="P69" s="911"/>
      <c r="Q69" s="1058"/>
      <c r="R69" s="959"/>
      <c r="S69" s="960"/>
      <c r="T69" s="961"/>
      <c r="U69" s="965" t="str">
        <f>IF(SUM(H69,K69,N69,Q69)&gt;0,SUM(H69,K69,N69,Q69),"（　）")</f>
        <v>（　）</v>
      </c>
      <c r="V69" s="966"/>
      <c r="W69" s="967"/>
      <c r="X69" s="666"/>
      <c r="Y69" s="668"/>
      <c r="Z69" s="950">
        <f>IF(AND(ISERR(U69+U70),U70=0),0,(U70)/X69)</f>
        <v>0</v>
      </c>
      <c r="AA69" s="951"/>
      <c r="AB69" s="968"/>
      <c r="AC69" s="969"/>
      <c r="AD69" s="954"/>
      <c r="AE69" s="955"/>
      <c r="AF69" s="954"/>
      <c r="AG69" s="955"/>
      <c r="AH69" s="702"/>
      <c r="AI69" s="955"/>
      <c r="AJ69" s="955"/>
      <c r="AK69" s="702"/>
    </row>
    <row r="70" spans="2:51" s="252" customFormat="1" ht="20.100000000000001" customHeight="1">
      <c r="B70" s="209"/>
      <c r="C70" s="691"/>
      <c r="D70" s="692"/>
      <c r="E70" s="693"/>
      <c r="F70" s="912"/>
      <c r="G70" s="913"/>
      <c r="H70" s="1059"/>
      <c r="I70" s="912"/>
      <c r="J70" s="913"/>
      <c r="K70" s="1059"/>
      <c r="L70" s="912"/>
      <c r="M70" s="913"/>
      <c r="N70" s="1059"/>
      <c r="O70" s="912"/>
      <c r="P70" s="913"/>
      <c r="Q70" s="1059"/>
      <c r="R70" s="962"/>
      <c r="S70" s="963"/>
      <c r="T70" s="964"/>
      <c r="U70" s="912">
        <f>SUM(F69,I69,L69,O69)</f>
        <v>0</v>
      </c>
      <c r="V70" s="913"/>
      <c r="W70" s="958"/>
      <c r="X70" s="691"/>
      <c r="Y70" s="693"/>
      <c r="Z70" s="952"/>
      <c r="AA70" s="953"/>
      <c r="AB70" s="970"/>
      <c r="AC70" s="971"/>
      <c r="AD70" s="956"/>
      <c r="AE70" s="957"/>
      <c r="AF70" s="956"/>
      <c r="AG70" s="957"/>
      <c r="AH70" s="703"/>
      <c r="AI70" s="957"/>
      <c r="AJ70" s="957"/>
      <c r="AK70" s="703"/>
    </row>
    <row r="71" spans="2:51" s="252" customFormat="1" ht="20.100000000000001" customHeight="1">
      <c r="B71" s="209"/>
      <c r="C71" s="666" t="s">
        <v>357</v>
      </c>
      <c r="D71" s="667"/>
      <c r="E71" s="668"/>
      <c r="F71" s="910"/>
      <c r="G71" s="911"/>
      <c r="H71" s="1058"/>
      <c r="I71" s="910"/>
      <c r="J71" s="911"/>
      <c r="K71" s="1058"/>
      <c r="L71" s="910"/>
      <c r="M71" s="911"/>
      <c r="N71" s="1058"/>
      <c r="O71" s="910"/>
      <c r="P71" s="911"/>
      <c r="Q71" s="1058"/>
      <c r="R71" s="959"/>
      <c r="S71" s="960"/>
      <c r="T71" s="961"/>
      <c r="U71" s="965" t="str">
        <f>IF(SUM(H71,K71,N71,Q71)&gt;0,SUM(H71,K71,N71,Q71),"（　）")</f>
        <v>（　）</v>
      </c>
      <c r="V71" s="966"/>
      <c r="W71" s="967"/>
      <c r="X71" s="666"/>
      <c r="Y71" s="668"/>
      <c r="Z71" s="950">
        <f>IF(AND(ISERR(U71+U72),U72=0),0,(U72)/X71)</f>
        <v>0</v>
      </c>
      <c r="AA71" s="951"/>
      <c r="AB71" s="954"/>
      <c r="AC71" s="955"/>
      <c r="AD71" s="954"/>
      <c r="AE71" s="955"/>
      <c r="AF71" s="954"/>
      <c r="AG71" s="955"/>
      <c r="AH71" s="702"/>
      <c r="AI71" s="955"/>
      <c r="AJ71" s="955"/>
      <c r="AK71" s="702"/>
    </row>
    <row r="72" spans="2:51" s="252" customFormat="1" ht="20.100000000000001" customHeight="1">
      <c r="B72" s="209"/>
      <c r="C72" s="691"/>
      <c r="D72" s="692"/>
      <c r="E72" s="693"/>
      <c r="F72" s="912"/>
      <c r="G72" s="913"/>
      <c r="H72" s="1059"/>
      <c r="I72" s="912"/>
      <c r="J72" s="913"/>
      <c r="K72" s="1059"/>
      <c r="L72" s="912"/>
      <c r="M72" s="913"/>
      <c r="N72" s="1059"/>
      <c r="O72" s="912"/>
      <c r="P72" s="913"/>
      <c r="Q72" s="1059"/>
      <c r="R72" s="962"/>
      <c r="S72" s="963"/>
      <c r="T72" s="964"/>
      <c r="U72" s="912">
        <f>SUM(F71,I71,L71,O71)</f>
        <v>0</v>
      </c>
      <c r="V72" s="913"/>
      <c r="W72" s="958"/>
      <c r="X72" s="691"/>
      <c r="Y72" s="693"/>
      <c r="Z72" s="952"/>
      <c r="AA72" s="953"/>
      <c r="AB72" s="956"/>
      <c r="AC72" s="957"/>
      <c r="AD72" s="956"/>
      <c r="AE72" s="957"/>
      <c r="AF72" s="956"/>
      <c r="AG72" s="957"/>
      <c r="AH72" s="703"/>
      <c r="AI72" s="957"/>
      <c r="AJ72" s="957"/>
      <c r="AK72" s="703"/>
    </row>
    <row r="73" spans="2:51" s="252" customFormat="1" ht="20.100000000000001" customHeight="1">
      <c r="B73" s="209"/>
      <c r="C73" s="666" t="s">
        <v>376</v>
      </c>
      <c r="D73" s="667"/>
      <c r="E73" s="668"/>
      <c r="F73" s="910"/>
      <c r="G73" s="911"/>
      <c r="H73" s="1058"/>
      <c r="I73" s="910"/>
      <c r="J73" s="911"/>
      <c r="K73" s="1058"/>
      <c r="L73" s="910"/>
      <c r="M73" s="911"/>
      <c r="N73" s="1058"/>
      <c r="O73" s="910"/>
      <c r="P73" s="911"/>
      <c r="Q73" s="1058"/>
      <c r="R73" s="959"/>
      <c r="S73" s="960"/>
      <c r="T73" s="961"/>
      <c r="U73" s="965" t="str">
        <f>IF(SUM(H73,K73,N73,Q73)&gt;0,SUM(H73,K73,N73,Q73),"（　）")</f>
        <v>（　）</v>
      </c>
      <c r="V73" s="966"/>
      <c r="W73" s="967"/>
      <c r="X73" s="666"/>
      <c r="Y73" s="668"/>
      <c r="Z73" s="950">
        <f>IF(AND(ISERR(U73+U74),U74=0),0,(U74)/X73)</f>
        <v>0</v>
      </c>
      <c r="AA73" s="951"/>
      <c r="AB73" s="954"/>
      <c r="AC73" s="955"/>
      <c r="AD73" s="954"/>
      <c r="AE73" s="955"/>
      <c r="AF73" s="954"/>
      <c r="AG73" s="955"/>
      <c r="AH73" s="702"/>
      <c r="AI73" s="955"/>
      <c r="AJ73" s="955"/>
      <c r="AK73" s="702"/>
    </row>
    <row r="74" spans="2:51" s="252" customFormat="1" ht="20.100000000000001" customHeight="1">
      <c r="B74" s="209"/>
      <c r="C74" s="691"/>
      <c r="D74" s="692"/>
      <c r="E74" s="693"/>
      <c r="F74" s="912"/>
      <c r="G74" s="913"/>
      <c r="H74" s="1059"/>
      <c r="I74" s="912"/>
      <c r="J74" s="913"/>
      <c r="K74" s="1059"/>
      <c r="L74" s="912"/>
      <c r="M74" s="913"/>
      <c r="N74" s="1059"/>
      <c r="O74" s="912"/>
      <c r="P74" s="913"/>
      <c r="Q74" s="1059"/>
      <c r="R74" s="962"/>
      <c r="S74" s="963"/>
      <c r="T74" s="964"/>
      <c r="U74" s="912">
        <f>SUM(F73,I73,L73,O73)</f>
        <v>0</v>
      </c>
      <c r="V74" s="913"/>
      <c r="W74" s="958"/>
      <c r="X74" s="691"/>
      <c r="Y74" s="693"/>
      <c r="Z74" s="952"/>
      <c r="AA74" s="953"/>
      <c r="AB74" s="956"/>
      <c r="AC74" s="957"/>
      <c r="AD74" s="956"/>
      <c r="AE74" s="957"/>
      <c r="AF74" s="956"/>
      <c r="AG74" s="957"/>
      <c r="AH74" s="703"/>
      <c r="AI74" s="957"/>
      <c r="AJ74" s="957"/>
      <c r="AK74" s="703"/>
    </row>
    <row r="75" spans="2:51" s="252" customFormat="1" ht="20.100000000000001" customHeight="1">
      <c r="B75" s="209"/>
      <c r="C75" s="666" t="s">
        <v>358</v>
      </c>
      <c r="D75" s="667"/>
      <c r="E75" s="668"/>
      <c r="F75" s="910"/>
      <c r="G75" s="911"/>
      <c r="H75" s="1058"/>
      <c r="I75" s="910"/>
      <c r="J75" s="911"/>
      <c r="K75" s="1058"/>
      <c r="L75" s="910"/>
      <c r="M75" s="911"/>
      <c r="N75" s="1058"/>
      <c r="O75" s="910"/>
      <c r="P75" s="911"/>
      <c r="Q75" s="1058"/>
      <c r="R75" s="959"/>
      <c r="S75" s="960"/>
      <c r="T75" s="961"/>
      <c r="U75" s="965" t="str">
        <f>IF(SUM(H75,K75,N75,Q75)&gt;0,SUM(H75,K75,N75,Q75),"（　）")</f>
        <v>（　）</v>
      </c>
      <c r="V75" s="966"/>
      <c r="W75" s="967"/>
      <c r="X75" s="666"/>
      <c r="Y75" s="668"/>
      <c r="Z75" s="950">
        <f>IF(AND(ISERR(U75+U76),U76=0),0,(U76)/X75)</f>
        <v>0</v>
      </c>
      <c r="AA75" s="951"/>
      <c r="AB75" s="954"/>
      <c r="AC75" s="955"/>
      <c r="AD75" s="954"/>
      <c r="AE75" s="955"/>
      <c r="AF75" s="954"/>
      <c r="AG75" s="955"/>
      <c r="AH75" s="702"/>
      <c r="AI75" s="955"/>
      <c r="AJ75" s="955"/>
      <c r="AK75" s="702"/>
    </row>
    <row r="76" spans="2:51" s="252" customFormat="1" ht="20.100000000000001" customHeight="1">
      <c r="B76" s="209"/>
      <c r="C76" s="691"/>
      <c r="D76" s="692"/>
      <c r="E76" s="693"/>
      <c r="F76" s="912"/>
      <c r="G76" s="913"/>
      <c r="H76" s="1059"/>
      <c r="I76" s="912"/>
      <c r="J76" s="913"/>
      <c r="K76" s="1059"/>
      <c r="L76" s="912"/>
      <c r="M76" s="913"/>
      <c r="N76" s="1059"/>
      <c r="O76" s="912"/>
      <c r="P76" s="913"/>
      <c r="Q76" s="1059"/>
      <c r="R76" s="962"/>
      <c r="S76" s="963"/>
      <c r="T76" s="964"/>
      <c r="U76" s="912">
        <f>SUM(F75,I75,L75,O75)</f>
        <v>0</v>
      </c>
      <c r="V76" s="913"/>
      <c r="W76" s="958"/>
      <c r="X76" s="691"/>
      <c r="Y76" s="693"/>
      <c r="Z76" s="952"/>
      <c r="AA76" s="953"/>
      <c r="AB76" s="956"/>
      <c r="AC76" s="957"/>
      <c r="AD76" s="956"/>
      <c r="AE76" s="957"/>
      <c r="AF76" s="956"/>
      <c r="AG76" s="957"/>
      <c r="AH76" s="703"/>
      <c r="AI76" s="957"/>
      <c r="AJ76" s="957"/>
      <c r="AK76" s="703"/>
    </row>
    <row r="77" spans="2:51" s="252" customFormat="1" ht="20.100000000000001" customHeight="1">
      <c r="B77" s="209"/>
      <c r="C77" s="240" t="s">
        <v>334</v>
      </c>
      <c r="D77" s="241" t="s">
        <v>336</v>
      </c>
      <c r="E77" s="241"/>
      <c r="F77" s="241"/>
      <c r="G77" s="241"/>
      <c r="H77" s="241"/>
      <c r="I77" s="241"/>
      <c r="J77" s="241"/>
      <c r="K77" s="241"/>
      <c r="L77" s="241"/>
      <c r="M77" s="241"/>
      <c r="N77" s="241"/>
      <c r="O77" s="241"/>
      <c r="P77" s="241"/>
      <c r="Q77" s="241"/>
      <c r="R77" s="241"/>
      <c r="S77" s="241"/>
      <c r="T77" s="241"/>
      <c r="U77" s="241"/>
      <c r="V77" s="241"/>
      <c r="W77" s="241"/>
      <c r="X77" s="241"/>
      <c r="Y77" s="241"/>
      <c r="Z77" s="241"/>
      <c r="AA77" s="241"/>
      <c r="AB77" s="241"/>
      <c r="AC77" s="241"/>
      <c r="AD77" s="241"/>
      <c r="AE77" s="241"/>
      <c r="AF77" s="241"/>
      <c r="AG77" s="241"/>
      <c r="AH77" s="241"/>
      <c r="AI77" s="241"/>
      <c r="AJ77" s="241"/>
      <c r="AK77" s="241"/>
    </row>
    <row r="78" spans="2:51" s="252" customFormat="1" ht="20.100000000000001" customHeight="1">
      <c r="B78" s="209"/>
      <c r="C78" s="307" t="s">
        <v>374</v>
      </c>
      <c r="D78" s="241"/>
      <c r="E78" s="241"/>
      <c r="F78" s="241"/>
      <c r="G78" s="241"/>
      <c r="H78" s="241"/>
      <c r="I78" s="241"/>
      <c r="J78" s="241"/>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row>
    <row r="79" spans="2:51" s="252" customFormat="1" ht="20.100000000000001" customHeight="1">
      <c r="B79" s="209"/>
      <c r="C79" s="241"/>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row>
    <row r="80" spans="2:51" s="256" customFormat="1" ht="20.100000000000001" customHeight="1">
      <c r="B80" s="249"/>
      <c r="C80" s="249" t="s">
        <v>158</v>
      </c>
      <c r="D80" s="249"/>
      <c r="E80" s="249"/>
      <c r="F80" s="249"/>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49"/>
      <c r="AI80" s="249"/>
      <c r="AJ80" s="249"/>
      <c r="AK80" s="363"/>
      <c r="AL80" s="363"/>
      <c r="AM80" s="257"/>
      <c r="AN80" s="257"/>
      <c r="AO80" s="257"/>
      <c r="AP80" s="257"/>
      <c r="AQ80" s="257"/>
      <c r="AR80" s="257"/>
      <c r="AS80" s="257"/>
      <c r="AT80" s="257"/>
      <c r="AU80" s="257"/>
      <c r="AV80" s="257"/>
      <c r="AW80" s="257"/>
      <c r="AX80" s="257"/>
      <c r="AY80" s="257"/>
    </row>
    <row r="81" spans="2:51" s="252" customFormat="1" ht="24" customHeight="1">
      <c r="C81" s="715" t="s">
        <v>224</v>
      </c>
      <c r="D81" s="716"/>
      <c r="E81" s="716"/>
      <c r="F81" s="716"/>
      <c r="G81" s="717"/>
      <c r="H81" s="674" t="s">
        <v>34</v>
      </c>
      <c r="I81" s="675"/>
      <c r="J81" s="676"/>
      <c r="K81" s="78" t="s">
        <v>54</v>
      </c>
      <c r="L81" s="79"/>
      <c r="M81" s="79"/>
      <c r="N81" s="79"/>
      <c r="O81" s="79"/>
      <c r="P81" s="79"/>
      <c r="Q81" s="80"/>
      <c r="R81" s="914" t="s">
        <v>198</v>
      </c>
      <c r="S81" s="915"/>
      <c r="T81" s="915"/>
      <c r="U81" s="916"/>
      <c r="V81" s="78" t="s">
        <v>192</v>
      </c>
      <c r="W81" s="79"/>
      <c r="X81" s="79"/>
      <c r="Y81" s="79"/>
      <c r="Z81" s="79"/>
      <c r="AA81" s="79"/>
      <c r="AB81" s="79"/>
      <c r="AC81" s="79"/>
      <c r="AD81" s="79"/>
      <c r="AE81" s="79"/>
      <c r="AF81" s="79"/>
      <c r="AG81" s="79"/>
      <c r="AH81" s="79"/>
      <c r="AI81" s="79"/>
      <c r="AJ81" s="79"/>
      <c r="AK81" s="80"/>
      <c r="AL81" s="402"/>
      <c r="AM81" s="257"/>
      <c r="AN81" s="257"/>
      <c r="AO81" s="257"/>
      <c r="AP81" s="257"/>
      <c r="AQ81" s="257"/>
      <c r="AR81" s="257"/>
      <c r="AS81" s="257"/>
      <c r="AT81" s="257"/>
      <c r="AU81" s="257"/>
      <c r="AV81" s="257"/>
      <c r="AW81" s="257"/>
      <c r="AX81" s="257"/>
      <c r="AY81" s="257"/>
    </row>
    <row r="82" spans="2:51" s="252" customFormat="1" ht="24" customHeight="1">
      <c r="B82" s="209"/>
      <c r="C82" s="721"/>
      <c r="D82" s="722"/>
      <c r="E82" s="722"/>
      <c r="F82" s="722"/>
      <c r="G82" s="723"/>
      <c r="H82" s="680"/>
      <c r="I82" s="681"/>
      <c r="J82" s="682"/>
      <c r="K82" s="680" t="s">
        <v>222</v>
      </c>
      <c r="L82" s="681"/>
      <c r="M82" s="722"/>
      <c r="N82" s="946" t="s">
        <v>36</v>
      </c>
      <c r="O82" s="947"/>
      <c r="P82" s="722" t="s">
        <v>17</v>
      </c>
      <c r="Q82" s="723"/>
      <c r="R82" s="82" t="s">
        <v>186</v>
      </c>
      <c r="S82" s="82"/>
      <c r="T82" s="82" t="s">
        <v>187</v>
      </c>
      <c r="U82" s="82"/>
      <c r="V82" s="78" t="s">
        <v>41</v>
      </c>
      <c r="W82" s="79"/>
      <c r="X82" s="79"/>
      <c r="Y82" s="80"/>
      <c r="Z82" s="78" t="s">
        <v>193</v>
      </c>
      <c r="AA82" s="79"/>
      <c r="AB82" s="79"/>
      <c r="AC82" s="79"/>
      <c r="AD82" s="79"/>
      <c r="AE82" s="79"/>
      <c r="AF82" s="79"/>
      <c r="AG82" s="79"/>
      <c r="AH82" s="79"/>
      <c r="AI82" s="79"/>
      <c r="AJ82" s="79"/>
      <c r="AK82" s="80"/>
      <c r="AL82" s="402"/>
      <c r="AM82" s="257"/>
      <c r="AN82" s="257"/>
      <c r="AO82" s="257"/>
      <c r="AP82" s="257"/>
      <c r="AQ82" s="257"/>
      <c r="AR82" s="257"/>
      <c r="AS82" s="257"/>
      <c r="AT82" s="257"/>
      <c r="AU82" s="257"/>
      <c r="AV82" s="257"/>
      <c r="AW82" s="257"/>
      <c r="AX82" s="257"/>
      <c r="AY82" s="257"/>
    </row>
    <row r="83" spans="2:51" s="252" customFormat="1" ht="20.100000000000001" customHeight="1">
      <c r="B83" s="209"/>
      <c r="C83" s="917" t="s">
        <v>267</v>
      </c>
      <c r="D83" s="920" t="s">
        <v>214</v>
      </c>
      <c r="E83" s="921"/>
      <c r="F83" s="921"/>
      <c r="G83" s="922"/>
      <c r="H83" s="77" t="s">
        <v>195</v>
      </c>
      <c r="I83" s="941" t="s">
        <v>35</v>
      </c>
      <c r="J83" s="942"/>
      <c r="K83" s="77" t="s">
        <v>195</v>
      </c>
      <c r="L83" s="941" t="s">
        <v>35</v>
      </c>
      <c r="M83" s="942"/>
      <c r="N83" s="948">
        <v>8</v>
      </c>
      <c r="O83" s="949"/>
      <c r="P83" s="929">
        <f>SUM(N83:O85)</f>
        <v>11</v>
      </c>
      <c r="Q83" s="930"/>
      <c r="R83" s="935"/>
      <c r="S83" s="936"/>
      <c r="T83" s="935"/>
      <c r="U83" s="936"/>
      <c r="V83" s="706" t="s">
        <v>42</v>
      </c>
      <c r="W83" s="707"/>
      <c r="X83" s="707"/>
      <c r="Y83" s="708"/>
      <c r="Z83" s="742" t="s">
        <v>87</v>
      </c>
      <c r="AA83" s="743"/>
      <c r="AB83" s="743"/>
      <c r="AC83" s="744"/>
      <c r="AD83" s="742"/>
      <c r="AE83" s="743"/>
      <c r="AF83" s="743"/>
      <c r="AG83" s="744"/>
      <c r="AH83" s="742"/>
      <c r="AI83" s="743"/>
      <c r="AJ83" s="743"/>
      <c r="AK83" s="744"/>
      <c r="AL83" s="355"/>
      <c r="AM83" s="362"/>
      <c r="AN83" s="362"/>
      <c r="AO83" s="362"/>
      <c r="AP83" s="362"/>
      <c r="AQ83" s="362"/>
      <c r="AR83" s="362"/>
      <c r="AS83" s="362"/>
      <c r="AT83" s="362"/>
      <c r="AU83" s="362"/>
      <c r="AV83" s="362"/>
      <c r="AW83" s="362"/>
      <c r="AX83" s="362"/>
      <c r="AY83" s="362"/>
    </row>
    <row r="84" spans="2:51" s="252" customFormat="1" ht="20.100000000000001" customHeight="1">
      <c r="B84" s="209"/>
      <c r="C84" s="918"/>
      <c r="D84" s="923"/>
      <c r="E84" s="924"/>
      <c r="F84" s="924"/>
      <c r="G84" s="925"/>
      <c r="H84" s="77"/>
      <c r="I84" s="941" t="s">
        <v>35</v>
      </c>
      <c r="J84" s="942"/>
      <c r="K84" s="77" t="s">
        <v>196</v>
      </c>
      <c r="L84" s="941" t="s">
        <v>35</v>
      </c>
      <c r="M84" s="942"/>
      <c r="N84" s="948">
        <v>3</v>
      </c>
      <c r="O84" s="949"/>
      <c r="P84" s="931"/>
      <c r="Q84" s="932"/>
      <c r="R84" s="937"/>
      <c r="S84" s="938"/>
      <c r="T84" s="937"/>
      <c r="U84" s="938"/>
      <c r="V84" s="709"/>
      <c r="W84" s="710"/>
      <c r="X84" s="710"/>
      <c r="Y84" s="711"/>
      <c r="Z84" s="351"/>
      <c r="AA84" s="352"/>
      <c r="AB84" s="352"/>
      <c r="AC84" s="353"/>
      <c r="AD84" s="351"/>
      <c r="AE84" s="352"/>
      <c r="AF84" s="352"/>
      <c r="AG84" s="353"/>
      <c r="AH84" s="351"/>
      <c r="AI84" s="352"/>
      <c r="AJ84" s="352"/>
      <c r="AK84" s="353"/>
      <c r="AL84" s="355"/>
      <c r="AM84" s="362"/>
      <c r="AN84" s="362"/>
      <c r="AO84" s="362"/>
      <c r="AP84" s="362"/>
      <c r="AQ84" s="362"/>
      <c r="AR84" s="362"/>
      <c r="AS84" s="362"/>
      <c r="AT84" s="362"/>
      <c r="AU84" s="362"/>
      <c r="AV84" s="362"/>
      <c r="AW84" s="362"/>
      <c r="AX84" s="362"/>
      <c r="AY84" s="362"/>
    </row>
    <row r="85" spans="2:51" s="252" customFormat="1" ht="20.100000000000001" customHeight="1">
      <c r="B85" s="209"/>
      <c r="C85" s="918"/>
      <c r="D85" s="923"/>
      <c r="E85" s="924"/>
      <c r="F85" s="924"/>
      <c r="G85" s="925"/>
      <c r="H85" s="77"/>
      <c r="I85" s="941" t="s">
        <v>35</v>
      </c>
      <c r="J85" s="942"/>
      <c r="K85" s="77"/>
      <c r="L85" s="941" t="s">
        <v>35</v>
      </c>
      <c r="M85" s="942"/>
      <c r="N85" s="948"/>
      <c r="O85" s="949"/>
      <c r="P85" s="931"/>
      <c r="Q85" s="932"/>
      <c r="R85" s="937"/>
      <c r="S85" s="938"/>
      <c r="T85" s="937"/>
      <c r="U85" s="938"/>
      <c r="V85" s="63" t="s">
        <v>225</v>
      </c>
      <c r="W85" s="61"/>
      <c r="X85" s="61"/>
      <c r="Y85" s="62"/>
      <c r="Z85" s="742" t="s">
        <v>97</v>
      </c>
      <c r="AA85" s="743"/>
      <c r="AB85" s="743"/>
      <c r="AC85" s="744"/>
      <c r="AD85" s="1061"/>
      <c r="AE85" s="1062"/>
      <c r="AF85" s="1062"/>
      <c r="AG85" s="1063"/>
      <c r="AH85" s="1061"/>
      <c r="AI85" s="1062"/>
      <c r="AJ85" s="1062"/>
      <c r="AK85" s="1063"/>
      <c r="AL85" s="355"/>
      <c r="AM85" s="362"/>
      <c r="AN85" s="362"/>
      <c r="AO85" s="362"/>
      <c r="AP85" s="362"/>
      <c r="AQ85" s="362"/>
      <c r="AR85" s="362"/>
      <c r="AS85" s="362"/>
      <c r="AT85" s="362"/>
      <c r="AU85" s="362"/>
      <c r="AV85" s="362"/>
      <c r="AW85" s="362"/>
      <c r="AX85" s="362"/>
      <c r="AY85" s="362"/>
    </row>
    <row r="86" spans="2:51" s="252" customFormat="1" ht="20.100000000000001" customHeight="1">
      <c r="B86" s="209"/>
      <c r="C86" s="919"/>
      <c r="D86" s="926"/>
      <c r="E86" s="927"/>
      <c r="F86" s="927"/>
      <c r="G86" s="928"/>
      <c r="H86" s="943" t="s">
        <v>775</v>
      </c>
      <c r="I86" s="944"/>
      <c r="J86" s="944"/>
      <c r="K86" s="944"/>
      <c r="L86" s="944"/>
      <c r="M86" s="945"/>
      <c r="N86" s="948"/>
      <c r="O86" s="949"/>
      <c r="P86" s="933"/>
      <c r="Q86" s="934"/>
      <c r="R86" s="939"/>
      <c r="S86" s="940"/>
      <c r="T86" s="939"/>
      <c r="U86" s="940"/>
      <c r="V86" s="63" t="s">
        <v>40</v>
      </c>
      <c r="W86" s="61"/>
      <c r="X86" s="61"/>
      <c r="Y86" s="62"/>
      <c r="Z86" s="742" t="s">
        <v>93</v>
      </c>
      <c r="AA86" s="743"/>
      <c r="AB86" s="743"/>
      <c r="AC86" s="744"/>
      <c r="AD86" s="742"/>
      <c r="AE86" s="743"/>
      <c r="AF86" s="743"/>
      <c r="AG86" s="744"/>
      <c r="AH86" s="1061"/>
      <c r="AI86" s="1062"/>
      <c r="AJ86" s="1062"/>
      <c r="AK86" s="1063"/>
      <c r="AL86" s="355"/>
      <c r="AM86" s="362"/>
      <c r="AN86" s="362"/>
      <c r="AO86" s="362"/>
      <c r="AP86" s="362"/>
      <c r="AQ86" s="362"/>
      <c r="AR86" s="362"/>
      <c r="AS86" s="362"/>
      <c r="AT86" s="362"/>
      <c r="AU86" s="362"/>
      <c r="AV86" s="362"/>
      <c r="AW86" s="362"/>
      <c r="AX86" s="362"/>
      <c r="AY86" s="362"/>
    </row>
    <row r="87" spans="2:51" s="252" customFormat="1" ht="20.100000000000001" customHeight="1">
      <c r="B87" s="209"/>
      <c r="C87" s="886"/>
      <c r="D87" s="887"/>
      <c r="E87" s="887"/>
      <c r="F87" s="887"/>
      <c r="G87" s="888"/>
      <c r="H87" s="76"/>
      <c r="I87" s="866" t="s">
        <v>35</v>
      </c>
      <c r="J87" s="867"/>
      <c r="K87" s="76"/>
      <c r="L87" s="866" t="s">
        <v>35</v>
      </c>
      <c r="M87" s="867"/>
      <c r="N87" s="868"/>
      <c r="O87" s="869"/>
      <c r="P87" s="895">
        <f>SUM(N87:O89)</f>
        <v>0</v>
      </c>
      <c r="Q87" s="896"/>
      <c r="R87" s="901"/>
      <c r="S87" s="902"/>
      <c r="T87" s="901"/>
      <c r="U87" s="902"/>
      <c r="V87" s="666" t="s">
        <v>42</v>
      </c>
      <c r="W87" s="667"/>
      <c r="X87" s="667"/>
      <c r="Y87" s="668"/>
      <c r="Z87" s="870"/>
      <c r="AA87" s="871"/>
      <c r="AB87" s="871"/>
      <c r="AC87" s="872"/>
      <c r="AD87" s="870"/>
      <c r="AE87" s="871"/>
      <c r="AF87" s="871"/>
      <c r="AG87" s="872"/>
      <c r="AH87" s="870"/>
      <c r="AI87" s="871"/>
      <c r="AJ87" s="871"/>
      <c r="AK87" s="872"/>
      <c r="AL87" s="355"/>
      <c r="AM87" s="362"/>
      <c r="AN87" s="362"/>
      <c r="AO87" s="362"/>
      <c r="AP87" s="362"/>
      <c r="AQ87" s="362"/>
      <c r="AR87" s="362"/>
      <c r="AS87" s="362"/>
      <c r="AT87" s="362"/>
      <c r="AU87" s="362"/>
      <c r="AV87" s="362"/>
      <c r="AW87" s="362"/>
      <c r="AX87" s="362"/>
      <c r="AY87" s="362"/>
    </row>
    <row r="88" spans="2:51" s="252" customFormat="1" ht="20.100000000000001" customHeight="1">
      <c r="B88" s="209"/>
      <c r="C88" s="889"/>
      <c r="D88" s="890"/>
      <c r="E88" s="890"/>
      <c r="F88" s="890"/>
      <c r="G88" s="891"/>
      <c r="H88" s="76"/>
      <c r="I88" s="866" t="s">
        <v>35</v>
      </c>
      <c r="J88" s="867"/>
      <c r="K88" s="76"/>
      <c r="L88" s="866" t="s">
        <v>35</v>
      </c>
      <c r="M88" s="867"/>
      <c r="N88" s="868"/>
      <c r="O88" s="869"/>
      <c r="P88" s="897"/>
      <c r="Q88" s="898"/>
      <c r="R88" s="903"/>
      <c r="S88" s="904"/>
      <c r="T88" s="903"/>
      <c r="U88" s="904"/>
      <c r="V88" s="691"/>
      <c r="W88" s="692"/>
      <c r="X88" s="692"/>
      <c r="Y88" s="693"/>
      <c r="Z88" s="870"/>
      <c r="AA88" s="871"/>
      <c r="AB88" s="871"/>
      <c r="AC88" s="872"/>
      <c r="AD88" s="870"/>
      <c r="AE88" s="871"/>
      <c r="AF88" s="871"/>
      <c r="AG88" s="872"/>
      <c r="AH88" s="870"/>
      <c r="AI88" s="871"/>
      <c r="AJ88" s="871"/>
      <c r="AK88" s="872"/>
      <c r="AL88" s="355"/>
      <c r="AM88" s="403"/>
      <c r="AN88" s="362"/>
      <c r="AO88" s="362"/>
      <c r="AP88" s="362"/>
      <c r="AQ88" s="362"/>
      <c r="AR88" s="362"/>
      <c r="AS88" s="362"/>
      <c r="AT88" s="362"/>
      <c r="AU88" s="362"/>
      <c r="AV88" s="362"/>
      <c r="AW88" s="362"/>
      <c r="AX88" s="362"/>
      <c r="AY88" s="362"/>
    </row>
    <row r="89" spans="2:51" s="252" customFormat="1" ht="20.100000000000001" customHeight="1">
      <c r="B89" s="209"/>
      <c r="C89" s="889"/>
      <c r="D89" s="890"/>
      <c r="E89" s="890"/>
      <c r="F89" s="890"/>
      <c r="G89" s="891"/>
      <c r="H89" s="76"/>
      <c r="I89" s="866" t="s">
        <v>35</v>
      </c>
      <c r="J89" s="867"/>
      <c r="K89" s="76"/>
      <c r="L89" s="866" t="s">
        <v>35</v>
      </c>
      <c r="M89" s="867"/>
      <c r="N89" s="868"/>
      <c r="O89" s="869"/>
      <c r="P89" s="897"/>
      <c r="Q89" s="898"/>
      <c r="R89" s="903"/>
      <c r="S89" s="904"/>
      <c r="T89" s="903"/>
      <c r="U89" s="904"/>
      <c r="V89" s="388" t="s">
        <v>225</v>
      </c>
      <c r="W89" s="389"/>
      <c r="X89" s="389"/>
      <c r="Y89" s="390"/>
      <c r="Z89" s="870"/>
      <c r="AA89" s="871"/>
      <c r="AB89" s="871"/>
      <c r="AC89" s="872"/>
      <c r="AD89" s="870"/>
      <c r="AE89" s="871"/>
      <c r="AF89" s="871"/>
      <c r="AG89" s="872"/>
      <c r="AH89" s="870"/>
      <c r="AI89" s="871"/>
      <c r="AJ89" s="871"/>
      <c r="AK89" s="872"/>
      <c r="AL89" s="355"/>
      <c r="AM89" s="362"/>
      <c r="AN89" s="362"/>
      <c r="AO89" s="362"/>
      <c r="AP89" s="362"/>
      <c r="AQ89" s="362"/>
      <c r="AR89" s="362"/>
      <c r="AS89" s="362"/>
      <c r="AT89" s="362"/>
      <c r="AU89" s="362"/>
      <c r="AV89" s="362"/>
      <c r="AW89" s="362"/>
      <c r="AX89" s="362"/>
      <c r="AY89" s="362"/>
    </row>
    <row r="90" spans="2:51" s="252" customFormat="1" ht="20.100000000000001" customHeight="1">
      <c r="B90" s="209"/>
      <c r="C90" s="892"/>
      <c r="D90" s="893"/>
      <c r="E90" s="893"/>
      <c r="F90" s="893"/>
      <c r="G90" s="894"/>
      <c r="H90" s="739" t="s">
        <v>775</v>
      </c>
      <c r="I90" s="740"/>
      <c r="J90" s="740"/>
      <c r="K90" s="740"/>
      <c r="L90" s="740"/>
      <c r="M90" s="741"/>
      <c r="N90" s="868"/>
      <c r="O90" s="869"/>
      <c r="P90" s="899"/>
      <c r="Q90" s="900"/>
      <c r="R90" s="905"/>
      <c r="S90" s="906"/>
      <c r="T90" s="905"/>
      <c r="U90" s="906"/>
      <c r="V90" s="388" t="s">
        <v>40</v>
      </c>
      <c r="W90" s="389"/>
      <c r="X90" s="389"/>
      <c r="Y90" s="390"/>
      <c r="Z90" s="870"/>
      <c r="AA90" s="871"/>
      <c r="AB90" s="871"/>
      <c r="AC90" s="872"/>
      <c r="AD90" s="870"/>
      <c r="AE90" s="871"/>
      <c r="AF90" s="871"/>
      <c r="AG90" s="872"/>
      <c r="AH90" s="870"/>
      <c r="AI90" s="871"/>
      <c r="AJ90" s="871"/>
      <c r="AK90" s="872"/>
      <c r="AL90" s="355"/>
      <c r="AM90" s="362"/>
      <c r="AN90" s="362"/>
      <c r="AO90" s="362"/>
      <c r="AP90" s="362"/>
      <c r="AQ90" s="362"/>
      <c r="AR90" s="362"/>
      <c r="AS90" s="362"/>
      <c r="AT90" s="362"/>
      <c r="AU90" s="362"/>
      <c r="AV90" s="362"/>
      <c r="AW90" s="362"/>
      <c r="AX90" s="362"/>
      <c r="AY90" s="362"/>
    </row>
    <row r="91" spans="2:51" s="252" customFormat="1" ht="20.100000000000001" customHeight="1">
      <c r="B91" s="209"/>
      <c r="C91" s="886"/>
      <c r="D91" s="887"/>
      <c r="E91" s="887"/>
      <c r="F91" s="887"/>
      <c r="G91" s="888"/>
      <c r="H91" s="76"/>
      <c r="I91" s="866" t="s">
        <v>35</v>
      </c>
      <c r="J91" s="867"/>
      <c r="K91" s="76"/>
      <c r="L91" s="866" t="s">
        <v>35</v>
      </c>
      <c r="M91" s="867"/>
      <c r="N91" s="868"/>
      <c r="O91" s="869"/>
      <c r="P91" s="895">
        <f>SUM(N91:O93)</f>
        <v>0</v>
      </c>
      <c r="Q91" s="896"/>
      <c r="R91" s="901"/>
      <c r="S91" s="902"/>
      <c r="T91" s="901"/>
      <c r="U91" s="902"/>
      <c r="V91" s="666" t="s">
        <v>42</v>
      </c>
      <c r="W91" s="667"/>
      <c r="X91" s="667"/>
      <c r="Y91" s="668"/>
      <c r="Z91" s="870"/>
      <c r="AA91" s="871"/>
      <c r="AB91" s="871"/>
      <c r="AC91" s="872"/>
      <c r="AD91" s="870"/>
      <c r="AE91" s="871"/>
      <c r="AF91" s="871"/>
      <c r="AG91" s="872"/>
      <c r="AH91" s="870"/>
      <c r="AI91" s="871"/>
      <c r="AJ91" s="871"/>
      <c r="AK91" s="872"/>
      <c r="AL91" s="355"/>
    </row>
    <row r="92" spans="2:51" s="252" customFormat="1" ht="20.100000000000001" customHeight="1">
      <c r="B92" s="209"/>
      <c r="C92" s="889"/>
      <c r="D92" s="890"/>
      <c r="E92" s="890"/>
      <c r="F92" s="890"/>
      <c r="G92" s="891"/>
      <c r="H92" s="76"/>
      <c r="I92" s="866" t="s">
        <v>35</v>
      </c>
      <c r="J92" s="867"/>
      <c r="K92" s="76"/>
      <c r="L92" s="866" t="s">
        <v>35</v>
      </c>
      <c r="M92" s="867"/>
      <c r="N92" s="868"/>
      <c r="O92" s="869"/>
      <c r="P92" s="897"/>
      <c r="Q92" s="898"/>
      <c r="R92" s="903"/>
      <c r="S92" s="904"/>
      <c r="T92" s="903"/>
      <c r="U92" s="904"/>
      <c r="V92" s="691"/>
      <c r="W92" s="692"/>
      <c r="X92" s="692"/>
      <c r="Y92" s="693"/>
      <c r="Z92" s="870"/>
      <c r="AA92" s="871"/>
      <c r="AB92" s="871"/>
      <c r="AC92" s="872"/>
      <c r="AD92" s="870"/>
      <c r="AE92" s="871"/>
      <c r="AF92" s="871"/>
      <c r="AG92" s="872"/>
      <c r="AH92" s="870"/>
      <c r="AI92" s="871"/>
      <c r="AJ92" s="871"/>
      <c r="AK92" s="872"/>
      <c r="AL92" s="355"/>
    </row>
    <row r="93" spans="2:51" s="252" customFormat="1" ht="20.100000000000001" customHeight="1">
      <c r="B93" s="209"/>
      <c r="C93" s="889"/>
      <c r="D93" s="890"/>
      <c r="E93" s="890"/>
      <c r="F93" s="890"/>
      <c r="G93" s="891"/>
      <c r="H93" s="76"/>
      <c r="I93" s="866" t="s">
        <v>35</v>
      </c>
      <c r="J93" s="867"/>
      <c r="K93" s="76"/>
      <c r="L93" s="866" t="s">
        <v>35</v>
      </c>
      <c r="M93" s="867"/>
      <c r="N93" s="868"/>
      <c r="O93" s="869"/>
      <c r="P93" s="897"/>
      <c r="Q93" s="898"/>
      <c r="R93" s="903"/>
      <c r="S93" s="904"/>
      <c r="T93" s="903"/>
      <c r="U93" s="904"/>
      <c r="V93" s="388" t="s">
        <v>225</v>
      </c>
      <c r="W93" s="389"/>
      <c r="X93" s="389"/>
      <c r="Y93" s="390"/>
      <c r="Z93" s="870"/>
      <c r="AA93" s="871"/>
      <c r="AB93" s="871"/>
      <c r="AC93" s="872"/>
      <c r="AD93" s="870"/>
      <c r="AE93" s="871"/>
      <c r="AF93" s="871"/>
      <c r="AG93" s="872"/>
      <c r="AH93" s="870"/>
      <c r="AI93" s="871"/>
      <c r="AJ93" s="871"/>
      <c r="AK93" s="872"/>
      <c r="AL93" s="355"/>
    </row>
    <row r="94" spans="2:51" s="252" customFormat="1" ht="20.100000000000001" customHeight="1">
      <c r="B94" s="209"/>
      <c r="C94" s="892"/>
      <c r="D94" s="893"/>
      <c r="E94" s="893"/>
      <c r="F94" s="893"/>
      <c r="G94" s="894"/>
      <c r="H94" s="739" t="s">
        <v>775</v>
      </c>
      <c r="I94" s="740"/>
      <c r="J94" s="740"/>
      <c r="K94" s="740"/>
      <c r="L94" s="740"/>
      <c r="M94" s="741"/>
      <c r="N94" s="868"/>
      <c r="O94" s="869"/>
      <c r="P94" s="899"/>
      <c r="Q94" s="900"/>
      <c r="R94" s="905"/>
      <c r="S94" s="906"/>
      <c r="T94" s="905"/>
      <c r="U94" s="906"/>
      <c r="V94" s="388" t="s">
        <v>40</v>
      </c>
      <c r="W94" s="389"/>
      <c r="X94" s="389"/>
      <c r="Y94" s="390"/>
      <c r="Z94" s="870"/>
      <c r="AA94" s="871"/>
      <c r="AB94" s="871"/>
      <c r="AC94" s="872"/>
      <c r="AD94" s="870"/>
      <c r="AE94" s="871"/>
      <c r="AF94" s="871"/>
      <c r="AG94" s="872"/>
      <c r="AH94" s="870"/>
      <c r="AI94" s="871"/>
      <c r="AJ94" s="871"/>
      <c r="AK94" s="872"/>
      <c r="AL94" s="355"/>
    </row>
    <row r="95" spans="2:51" s="252" customFormat="1" ht="20.100000000000001" customHeight="1">
      <c r="B95" s="209"/>
      <c r="C95" s="886"/>
      <c r="D95" s="887"/>
      <c r="E95" s="887"/>
      <c r="F95" s="887"/>
      <c r="G95" s="888"/>
      <c r="H95" s="76"/>
      <c r="I95" s="866" t="s">
        <v>35</v>
      </c>
      <c r="J95" s="867"/>
      <c r="K95" s="76"/>
      <c r="L95" s="866" t="s">
        <v>35</v>
      </c>
      <c r="M95" s="867"/>
      <c r="N95" s="868"/>
      <c r="O95" s="869"/>
      <c r="P95" s="895">
        <f>SUM(N95:O97)</f>
        <v>0</v>
      </c>
      <c r="Q95" s="896"/>
      <c r="R95" s="901"/>
      <c r="S95" s="902"/>
      <c r="T95" s="901"/>
      <c r="U95" s="902"/>
      <c r="V95" s="666" t="s">
        <v>42</v>
      </c>
      <c r="W95" s="667"/>
      <c r="X95" s="667"/>
      <c r="Y95" s="668"/>
      <c r="Z95" s="870"/>
      <c r="AA95" s="871"/>
      <c r="AB95" s="871"/>
      <c r="AC95" s="872"/>
      <c r="AD95" s="870"/>
      <c r="AE95" s="871"/>
      <c r="AF95" s="871"/>
      <c r="AG95" s="872"/>
      <c r="AH95" s="870"/>
      <c r="AI95" s="871"/>
      <c r="AJ95" s="871"/>
      <c r="AK95" s="872"/>
      <c r="AL95" s="355"/>
    </row>
    <row r="96" spans="2:51" s="252" customFormat="1" ht="20.100000000000001" customHeight="1">
      <c r="B96" s="209"/>
      <c r="C96" s="889"/>
      <c r="D96" s="890"/>
      <c r="E96" s="890"/>
      <c r="F96" s="890"/>
      <c r="G96" s="891"/>
      <c r="H96" s="76"/>
      <c r="I96" s="866" t="s">
        <v>35</v>
      </c>
      <c r="J96" s="867"/>
      <c r="K96" s="76"/>
      <c r="L96" s="866" t="s">
        <v>35</v>
      </c>
      <c r="M96" s="867"/>
      <c r="N96" s="868"/>
      <c r="O96" s="869"/>
      <c r="P96" s="897"/>
      <c r="Q96" s="898"/>
      <c r="R96" s="903"/>
      <c r="S96" s="904"/>
      <c r="T96" s="903"/>
      <c r="U96" s="904"/>
      <c r="V96" s="691"/>
      <c r="W96" s="692"/>
      <c r="X96" s="692"/>
      <c r="Y96" s="693"/>
      <c r="Z96" s="870"/>
      <c r="AA96" s="871"/>
      <c r="AB96" s="871"/>
      <c r="AC96" s="872"/>
      <c r="AD96" s="870"/>
      <c r="AE96" s="871"/>
      <c r="AF96" s="871"/>
      <c r="AG96" s="872"/>
      <c r="AH96" s="870"/>
      <c r="AI96" s="871"/>
      <c r="AJ96" s="871"/>
      <c r="AK96" s="872"/>
      <c r="AL96" s="355"/>
    </row>
    <row r="97" spans="2:66" s="252" customFormat="1" ht="20.100000000000001" customHeight="1">
      <c r="B97" s="209"/>
      <c r="C97" s="889"/>
      <c r="D97" s="890"/>
      <c r="E97" s="890"/>
      <c r="F97" s="890"/>
      <c r="G97" s="891"/>
      <c r="H97" s="76"/>
      <c r="I97" s="866" t="s">
        <v>35</v>
      </c>
      <c r="J97" s="867"/>
      <c r="K97" s="76"/>
      <c r="L97" s="866" t="s">
        <v>35</v>
      </c>
      <c r="M97" s="867"/>
      <c r="N97" s="868"/>
      <c r="O97" s="869"/>
      <c r="P97" s="897"/>
      <c r="Q97" s="898"/>
      <c r="R97" s="903"/>
      <c r="S97" s="904"/>
      <c r="T97" s="903"/>
      <c r="U97" s="904"/>
      <c r="V97" s="388" t="s">
        <v>225</v>
      </c>
      <c r="W97" s="389"/>
      <c r="X97" s="389"/>
      <c r="Y97" s="390"/>
      <c r="Z97" s="870"/>
      <c r="AA97" s="871"/>
      <c r="AB97" s="871"/>
      <c r="AC97" s="872"/>
      <c r="AD97" s="870"/>
      <c r="AE97" s="871"/>
      <c r="AF97" s="871"/>
      <c r="AG97" s="872"/>
      <c r="AH97" s="870"/>
      <c r="AI97" s="871"/>
      <c r="AJ97" s="871"/>
      <c r="AK97" s="872"/>
      <c r="AL97" s="355"/>
    </row>
    <row r="98" spans="2:66" s="252" customFormat="1" ht="20.100000000000001" customHeight="1">
      <c r="B98" s="209"/>
      <c r="C98" s="892"/>
      <c r="D98" s="893"/>
      <c r="E98" s="893"/>
      <c r="F98" s="893"/>
      <c r="G98" s="894"/>
      <c r="H98" s="739" t="s">
        <v>775</v>
      </c>
      <c r="I98" s="740"/>
      <c r="J98" s="740"/>
      <c r="K98" s="740"/>
      <c r="L98" s="740"/>
      <c r="M98" s="741"/>
      <c r="N98" s="868"/>
      <c r="O98" s="869"/>
      <c r="P98" s="899"/>
      <c r="Q98" s="900"/>
      <c r="R98" s="905"/>
      <c r="S98" s="906"/>
      <c r="T98" s="905"/>
      <c r="U98" s="906"/>
      <c r="V98" s="388" t="s">
        <v>40</v>
      </c>
      <c r="W98" s="389"/>
      <c r="X98" s="389"/>
      <c r="Y98" s="390"/>
      <c r="Z98" s="870"/>
      <c r="AA98" s="871"/>
      <c r="AB98" s="871"/>
      <c r="AC98" s="872"/>
      <c r="AD98" s="870"/>
      <c r="AE98" s="871"/>
      <c r="AF98" s="871"/>
      <c r="AG98" s="872"/>
      <c r="AH98" s="870"/>
      <c r="AI98" s="871"/>
      <c r="AJ98" s="871"/>
      <c r="AK98" s="872"/>
      <c r="AL98" s="355"/>
    </row>
    <row r="99" spans="2:66" s="252" customFormat="1" ht="20.100000000000001" customHeight="1">
      <c r="B99" s="209"/>
      <c r="C99" s="886"/>
      <c r="D99" s="887"/>
      <c r="E99" s="887"/>
      <c r="F99" s="887"/>
      <c r="G99" s="888"/>
      <c r="H99" s="76"/>
      <c r="I99" s="866" t="s">
        <v>35</v>
      </c>
      <c r="J99" s="867"/>
      <c r="K99" s="76"/>
      <c r="L99" s="866" t="s">
        <v>35</v>
      </c>
      <c r="M99" s="867"/>
      <c r="N99" s="868"/>
      <c r="O99" s="869"/>
      <c r="P99" s="895">
        <f>SUM(N99:O101)</f>
        <v>0</v>
      </c>
      <c r="Q99" s="896"/>
      <c r="R99" s="901"/>
      <c r="S99" s="902"/>
      <c r="T99" s="901"/>
      <c r="U99" s="902"/>
      <c r="V99" s="666" t="s">
        <v>42</v>
      </c>
      <c r="W99" s="667"/>
      <c r="X99" s="667"/>
      <c r="Y99" s="668"/>
      <c r="Z99" s="870"/>
      <c r="AA99" s="871"/>
      <c r="AB99" s="871"/>
      <c r="AC99" s="872"/>
      <c r="AD99" s="870"/>
      <c r="AE99" s="871"/>
      <c r="AF99" s="871"/>
      <c r="AG99" s="872"/>
      <c r="AH99" s="870"/>
      <c r="AI99" s="871"/>
      <c r="AJ99" s="871"/>
      <c r="AK99" s="872"/>
      <c r="AL99" s="355"/>
      <c r="AM99" s="257"/>
      <c r="AN99" s="257"/>
      <c r="AO99" s="257"/>
      <c r="AP99" s="257"/>
      <c r="AQ99" s="257"/>
      <c r="AR99" s="257"/>
      <c r="AS99" s="257"/>
      <c r="AT99" s="257"/>
      <c r="AU99" s="257"/>
      <c r="AV99" s="257"/>
      <c r="AW99" s="257"/>
      <c r="AX99" s="257"/>
      <c r="AY99" s="257"/>
    </row>
    <row r="100" spans="2:66" s="252" customFormat="1" ht="20.100000000000001" customHeight="1">
      <c r="B100" s="209"/>
      <c r="C100" s="889"/>
      <c r="D100" s="890"/>
      <c r="E100" s="890"/>
      <c r="F100" s="890"/>
      <c r="G100" s="891"/>
      <c r="H100" s="76"/>
      <c r="I100" s="866" t="s">
        <v>35</v>
      </c>
      <c r="J100" s="867"/>
      <c r="K100" s="76"/>
      <c r="L100" s="866" t="s">
        <v>35</v>
      </c>
      <c r="M100" s="867"/>
      <c r="N100" s="868"/>
      <c r="O100" s="869"/>
      <c r="P100" s="897"/>
      <c r="Q100" s="898"/>
      <c r="R100" s="903"/>
      <c r="S100" s="904"/>
      <c r="T100" s="903"/>
      <c r="U100" s="904"/>
      <c r="V100" s="691"/>
      <c r="W100" s="692"/>
      <c r="X100" s="692"/>
      <c r="Y100" s="693"/>
      <c r="Z100" s="870"/>
      <c r="AA100" s="871"/>
      <c r="AB100" s="871"/>
      <c r="AC100" s="872"/>
      <c r="AD100" s="870"/>
      <c r="AE100" s="871"/>
      <c r="AF100" s="871"/>
      <c r="AG100" s="872"/>
      <c r="AH100" s="870"/>
      <c r="AI100" s="871"/>
      <c r="AJ100" s="871"/>
      <c r="AK100" s="872"/>
      <c r="AL100" s="355"/>
      <c r="AM100" s="404"/>
      <c r="AN100" s="404"/>
      <c r="AO100" s="404"/>
      <c r="AP100" s="404"/>
      <c r="AQ100" s="404"/>
      <c r="AR100" s="404"/>
      <c r="AS100" s="404"/>
      <c r="AT100" s="404"/>
      <c r="AU100" s="404"/>
      <c r="AV100" s="404"/>
      <c r="AW100" s="404"/>
      <c r="AX100" s="404"/>
      <c r="AY100" s="404"/>
    </row>
    <row r="101" spans="2:66" s="251" customFormat="1" ht="18.75" customHeight="1">
      <c r="B101" s="241"/>
      <c r="C101" s="889"/>
      <c r="D101" s="890"/>
      <c r="E101" s="890"/>
      <c r="F101" s="890"/>
      <c r="G101" s="891"/>
      <c r="H101" s="76"/>
      <c r="I101" s="866" t="s">
        <v>35</v>
      </c>
      <c r="J101" s="867"/>
      <c r="K101" s="76"/>
      <c r="L101" s="866" t="s">
        <v>35</v>
      </c>
      <c r="M101" s="867"/>
      <c r="N101" s="868"/>
      <c r="O101" s="869"/>
      <c r="P101" s="897"/>
      <c r="Q101" s="898"/>
      <c r="R101" s="903"/>
      <c r="S101" s="904"/>
      <c r="T101" s="903"/>
      <c r="U101" s="904"/>
      <c r="V101" s="388" t="s">
        <v>225</v>
      </c>
      <c r="W101" s="389"/>
      <c r="X101" s="389"/>
      <c r="Y101" s="390"/>
      <c r="Z101" s="870"/>
      <c r="AA101" s="871"/>
      <c r="AB101" s="871"/>
      <c r="AC101" s="872"/>
      <c r="AD101" s="870"/>
      <c r="AE101" s="871"/>
      <c r="AF101" s="871"/>
      <c r="AG101" s="872"/>
      <c r="AH101" s="870"/>
      <c r="AI101" s="871"/>
      <c r="AJ101" s="871"/>
      <c r="AK101" s="872"/>
      <c r="AL101" s="241"/>
      <c r="AM101" s="257"/>
      <c r="AN101" s="257"/>
      <c r="AO101" s="257"/>
      <c r="AP101" s="257"/>
      <c r="AQ101" s="257"/>
      <c r="AR101" s="257"/>
      <c r="AS101" s="257"/>
      <c r="AT101" s="257"/>
      <c r="AU101" s="257"/>
      <c r="AV101" s="257"/>
      <c r="AW101" s="257"/>
      <c r="AX101" s="257"/>
      <c r="AY101" s="257"/>
    </row>
    <row r="102" spans="2:66" s="251" customFormat="1" ht="18.75" customHeight="1">
      <c r="B102" s="241"/>
      <c r="C102" s="892"/>
      <c r="D102" s="893"/>
      <c r="E102" s="893"/>
      <c r="F102" s="893"/>
      <c r="G102" s="894"/>
      <c r="H102" s="739" t="s">
        <v>775</v>
      </c>
      <c r="I102" s="740"/>
      <c r="J102" s="740"/>
      <c r="K102" s="740"/>
      <c r="L102" s="740"/>
      <c r="M102" s="741"/>
      <c r="N102" s="868"/>
      <c r="O102" s="869"/>
      <c r="P102" s="899"/>
      <c r="Q102" s="900"/>
      <c r="R102" s="905"/>
      <c r="S102" s="906"/>
      <c r="T102" s="905"/>
      <c r="U102" s="906"/>
      <c r="V102" s="388" t="s">
        <v>40</v>
      </c>
      <c r="W102" s="389"/>
      <c r="X102" s="389"/>
      <c r="Y102" s="390"/>
      <c r="Z102" s="870"/>
      <c r="AA102" s="871"/>
      <c r="AB102" s="871"/>
      <c r="AC102" s="872"/>
      <c r="AD102" s="870"/>
      <c r="AE102" s="871"/>
      <c r="AF102" s="871"/>
      <c r="AG102" s="872"/>
      <c r="AH102" s="870"/>
      <c r="AI102" s="871"/>
      <c r="AJ102" s="871"/>
      <c r="AK102" s="872"/>
      <c r="AL102" s="241"/>
      <c r="AM102" s="241"/>
      <c r="AN102" s="257"/>
      <c r="AO102" s="257"/>
      <c r="AP102" s="404"/>
      <c r="AQ102" s="404"/>
      <c r="AR102" s="404"/>
      <c r="AS102" s="404"/>
      <c r="AT102" s="404"/>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row>
    <row r="103" spans="2:66" s="252" customFormat="1" ht="22.5" customHeight="1">
      <c r="B103" s="209"/>
      <c r="C103" s="886"/>
      <c r="D103" s="887"/>
      <c r="E103" s="887"/>
      <c r="F103" s="887"/>
      <c r="G103" s="888"/>
      <c r="H103" s="76"/>
      <c r="I103" s="866" t="s">
        <v>35</v>
      </c>
      <c r="J103" s="867"/>
      <c r="K103" s="76"/>
      <c r="L103" s="866" t="s">
        <v>35</v>
      </c>
      <c r="M103" s="867"/>
      <c r="N103" s="868"/>
      <c r="O103" s="869"/>
      <c r="P103" s="895">
        <f>SUM(N103:O105)</f>
        <v>0</v>
      </c>
      <c r="Q103" s="896"/>
      <c r="R103" s="901"/>
      <c r="S103" s="902"/>
      <c r="T103" s="901"/>
      <c r="U103" s="902"/>
      <c r="V103" s="666" t="s">
        <v>42</v>
      </c>
      <c r="W103" s="667"/>
      <c r="X103" s="667"/>
      <c r="Y103" s="668"/>
      <c r="Z103" s="870"/>
      <c r="AA103" s="871"/>
      <c r="AB103" s="871"/>
      <c r="AC103" s="872"/>
      <c r="AD103" s="870"/>
      <c r="AE103" s="871"/>
      <c r="AF103" s="871"/>
      <c r="AG103" s="872"/>
      <c r="AH103" s="870"/>
      <c r="AI103" s="871"/>
      <c r="AJ103" s="871"/>
      <c r="AK103" s="872"/>
      <c r="AL103" s="105"/>
      <c r="AM103" s="209"/>
      <c r="AN103" s="405"/>
      <c r="AO103" s="257"/>
      <c r="AP103" s="257"/>
      <c r="AQ103" s="257"/>
      <c r="AR103" s="257"/>
      <c r="AS103" s="257"/>
      <c r="AT103" s="257"/>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row>
    <row r="104" spans="2:66" s="31" customFormat="1" ht="20.100000000000001" customHeight="1">
      <c r="C104" s="889"/>
      <c r="D104" s="890"/>
      <c r="E104" s="890"/>
      <c r="F104" s="890"/>
      <c r="G104" s="891"/>
      <c r="H104" s="76"/>
      <c r="I104" s="866" t="s">
        <v>35</v>
      </c>
      <c r="J104" s="867"/>
      <c r="K104" s="76"/>
      <c r="L104" s="866" t="s">
        <v>35</v>
      </c>
      <c r="M104" s="867"/>
      <c r="N104" s="868"/>
      <c r="O104" s="869"/>
      <c r="P104" s="897"/>
      <c r="Q104" s="898"/>
      <c r="R104" s="903"/>
      <c r="S104" s="904"/>
      <c r="T104" s="903"/>
      <c r="U104" s="904"/>
      <c r="V104" s="691"/>
      <c r="W104" s="692"/>
      <c r="X104" s="692"/>
      <c r="Y104" s="693"/>
      <c r="Z104" s="870"/>
      <c r="AA104" s="871"/>
      <c r="AB104" s="871"/>
      <c r="AC104" s="872"/>
      <c r="AD104" s="870"/>
      <c r="AE104" s="871"/>
      <c r="AF104" s="871"/>
      <c r="AG104" s="872"/>
      <c r="AH104" s="870"/>
      <c r="AI104" s="871"/>
      <c r="AJ104" s="871"/>
      <c r="AK104" s="872"/>
      <c r="AL104" s="258"/>
      <c r="AN104" s="405"/>
    </row>
    <row r="105" spans="2:66" s="31" customFormat="1" ht="20.100000000000001" customHeight="1">
      <c r="C105" s="889"/>
      <c r="D105" s="890"/>
      <c r="E105" s="890"/>
      <c r="F105" s="890"/>
      <c r="G105" s="891"/>
      <c r="H105" s="76"/>
      <c r="I105" s="866" t="s">
        <v>35</v>
      </c>
      <c r="J105" s="867"/>
      <c r="K105" s="76"/>
      <c r="L105" s="866" t="s">
        <v>35</v>
      </c>
      <c r="M105" s="867"/>
      <c r="N105" s="868"/>
      <c r="O105" s="869"/>
      <c r="P105" s="897"/>
      <c r="Q105" s="898"/>
      <c r="R105" s="903"/>
      <c r="S105" s="904"/>
      <c r="T105" s="903"/>
      <c r="U105" s="904"/>
      <c r="V105" s="388" t="s">
        <v>225</v>
      </c>
      <c r="W105" s="389"/>
      <c r="X105" s="389"/>
      <c r="Y105" s="390"/>
      <c r="Z105" s="870"/>
      <c r="AA105" s="871"/>
      <c r="AB105" s="871"/>
      <c r="AC105" s="872"/>
      <c r="AD105" s="870"/>
      <c r="AE105" s="871"/>
      <c r="AF105" s="871"/>
      <c r="AG105" s="872"/>
      <c r="AH105" s="870"/>
      <c r="AI105" s="871"/>
      <c r="AJ105" s="871"/>
      <c r="AK105" s="872"/>
      <c r="AL105" s="258"/>
    </row>
    <row r="106" spans="2:66" s="252" customFormat="1" ht="20.100000000000001" customHeight="1">
      <c r="B106" s="209"/>
      <c r="C106" s="892"/>
      <c r="D106" s="893"/>
      <c r="E106" s="893"/>
      <c r="F106" s="893"/>
      <c r="G106" s="894"/>
      <c r="H106" s="739" t="s">
        <v>775</v>
      </c>
      <c r="I106" s="740"/>
      <c r="J106" s="740"/>
      <c r="K106" s="740"/>
      <c r="L106" s="740"/>
      <c r="M106" s="741"/>
      <c r="N106" s="868"/>
      <c r="O106" s="869"/>
      <c r="P106" s="899"/>
      <c r="Q106" s="900"/>
      <c r="R106" s="905"/>
      <c r="S106" s="906"/>
      <c r="T106" s="905"/>
      <c r="U106" s="906"/>
      <c r="V106" s="388" t="s">
        <v>40</v>
      </c>
      <c r="W106" s="389"/>
      <c r="X106" s="389"/>
      <c r="Y106" s="390"/>
      <c r="Z106" s="870"/>
      <c r="AA106" s="871"/>
      <c r="AB106" s="871"/>
      <c r="AC106" s="872"/>
      <c r="AD106" s="870"/>
      <c r="AE106" s="871"/>
      <c r="AF106" s="871"/>
      <c r="AG106" s="872"/>
      <c r="AH106" s="870"/>
      <c r="AI106" s="871"/>
      <c r="AJ106" s="871"/>
      <c r="AK106" s="872"/>
      <c r="AL106" s="364"/>
    </row>
    <row r="107" spans="2:66" s="252" customFormat="1" ht="20.100000000000001" customHeight="1">
      <c r="B107" s="209"/>
      <c r="C107" s="886"/>
      <c r="D107" s="887"/>
      <c r="E107" s="887"/>
      <c r="F107" s="887"/>
      <c r="G107" s="888"/>
      <c r="H107" s="76"/>
      <c r="I107" s="866" t="s">
        <v>35</v>
      </c>
      <c r="J107" s="867"/>
      <c r="K107" s="76"/>
      <c r="L107" s="866" t="s">
        <v>35</v>
      </c>
      <c r="M107" s="867"/>
      <c r="N107" s="868"/>
      <c r="O107" s="869"/>
      <c r="P107" s="895">
        <f>SUM(N107:O109)</f>
        <v>0</v>
      </c>
      <c r="Q107" s="896"/>
      <c r="R107" s="901"/>
      <c r="S107" s="902"/>
      <c r="T107" s="901"/>
      <c r="U107" s="902"/>
      <c r="V107" s="666" t="s">
        <v>42</v>
      </c>
      <c r="W107" s="667"/>
      <c r="X107" s="667"/>
      <c r="Y107" s="668"/>
      <c r="Z107" s="870"/>
      <c r="AA107" s="871"/>
      <c r="AB107" s="871"/>
      <c r="AC107" s="872"/>
      <c r="AD107" s="870"/>
      <c r="AE107" s="871"/>
      <c r="AF107" s="871"/>
      <c r="AG107" s="872"/>
      <c r="AH107" s="870"/>
      <c r="AI107" s="871"/>
      <c r="AJ107" s="871"/>
      <c r="AK107" s="872"/>
      <c r="AL107" s="364"/>
    </row>
    <row r="108" spans="2:66" s="252" customFormat="1" ht="20.100000000000001" customHeight="1">
      <c r="B108" s="209"/>
      <c r="C108" s="889"/>
      <c r="D108" s="890"/>
      <c r="E108" s="890"/>
      <c r="F108" s="890"/>
      <c r="G108" s="891"/>
      <c r="H108" s="76"/>
      <c r="I108" s="866" t="s">
        <v>35</v>
      </c>
      <c r="J108" s="867"/>
      <c r="K108" s="76"/>
      <c r="L108" s="866" t="s">
        <v>35</v>
      </c>
      <c r="M108" s="867"/>
      <c r="N108" s="868"/>
      <c r="O108" s="869"/>
      <c r="P108" s="897"/>
      <c r="Q108" s="898"/>
      <c r="R108" s="903"/>
      <c r="S108" s="904"/>
      <c r="T108" s="903"/>
      <c r="U108" s="904"/>
      <c r="V108" s="691"/>
      <c r="W108" s="692"/>
      <c r="X108" s="692"/>
      <c r="Y108" s="693"/>
      <c r="Z108" s="870"/>
      <c r="AA108" s="871"/>
      <c r="AB108" s="871"/>
      <c r="AC108" s="872"/>
      <c r="AD108" s="870"/>
      <c r="AE108" s="871"/>
      <c r="AF108" s="871"/>
      <c r="AG108" s="872"/>
      <c r="AH108" s="870"/>
      <c r="AI108" s="871"/>
      <c r="AJ108" s="871"/>
      <c r="AK108" s="872"/>
      <c r="AL108" s="364"/>
    </row>
    <row r="109" spans="2:66" s="252" customFormat="1" ht="20.100000000000001" customHeight="1">
      <c r="B109" s="209"/>
      <c r="C109" s="889"/>
      <c r="D109" s="890"/>
      <c r="E109" s="890"/>
      <c r="F109" s="890"/>
      <c r="G109" s="891"/>
      <c r="H109" s="76"/>
      <c r="I109" s="866" t="s">
        <v>35</v>
      </c>
      <c r="J109" s="867"/>
      <c r="K109" s="76"/>
      <c r="L109" s="866" t="s">
        <v>35</v>
      </c>
      <c r="M109" s="867"/>
      <c r="N109" s="868"/>
      <c r="O109" s="869"/>
      <c r="P109" s="897"/>
      <c r="Q109" s="898"/>
      <c r="R109" s="903"/>
      <c r="S109" s="904"/>
      <c r="T109" s="903"/>
      <c r="U109" s="904"/>
      <c r="V109" s="388" t="s">
        <v>225</v>
      </c>
      <c r="W109" s="389"/>
      <c r="X109" s="389"/>
      <c r="Y109" s="390"/>
      <c r="Z109" s="870"/>
      <c r="AA109" s="871"/>
      <c r="AB109" s="871"/>
      <c r="AC109" s="872"/>
      <c r="AD109" s="870"/>
      <c r="AE109" s="871"/>
      <c r="AF109" s="871"/>
      <c r="AG109" s="872"/>
      <c r="AH109" s="870"/>
      <c r="AI109" s="871"/>
      <c r="AJ109" s="871"/>
      <c r="AK109" s="872"/>
      <c r="AL109" s="209"/>
    </row>
    <row r="110" spans="2:66" s="252" customFormat="1" ht="20.100000000000001" customHeight="1">
      <c r="B110" s="209"/>
      <c r="C110" s="892"/>
      <c r="D110" s="893"/>
      <c r="E110" s="893"/>
      <c r="F110" s="893"/>
      <c r="G110" s="894"/>
      <c r="H110" s="739" t="s">
        <v>775</v>
      </c>
      <c r="I110" s="740"/>
      <c r="J110" s="740"/>
      <c r="K110" s="740"/>
      <c r="L110" s="740"/>
      <c r="M110" s="741"/>
      <c r="N110" s="868"/>
      <c r="O110" s="869"/>
      <c r="P110" s="899"/>
      <c r="Q110" s="900"/>
      <c r="R110" s="905"/>
      <c r="S110" s="906"/>
      <c r="T110" s="905"/>
      <c r="U110" s="906"/>
      <c r="V110" s="388" t="s">
        <v>40</v>
      </c>
      <c r="W110" s="389"/>
      <c r="X110" s="389"/>
      <c r="Y110" s="390"/>
      <c r="Z110" s="870"/>
      <c r="AA110" s="871"/>
      <c r="AB110" s="871"/>
      <c r="AC110" s="872"/>
      <c r="AD110" s="870"/>
      <c r="AE110" s="871"/>
      <c r="AF110" s="871"/>
      <c r="AG110" s="872"/>
      <c r="AH110" s="870"/>
      <c r="AI110" s="871"/>
      <c r="AJ110" s="871"/>
      <c r="AK110" s="872"/>
      <c r="AL110" s="310"/>
    </row>
    <row r="111" spans="2:66" s="252" customFormat="1" ht="20.100000000000001" customHeight="1">
      <c r="B111" s="209"/>
      <c r="C111" s="886"/>
      <c r="D111" s="887"/>
      <c r="E111" s="887"/>
      <c r="F111" s="887"/>
      <c r="G111" s="888"/>
      <c r="H111" s="76"/>
      <c r="I111" s="866" t="s">
        <v>35</v>
      </c>
      <c r="J111" s="867"/>
      <c r="K111" s="76"/>
      <c r="L111" s="866" t="s">
        <v>35</v>
      </c>
      <c r="M111" s="867"/>
      <c r="N111" s="868"/>
      <c r="O111" s="869"/>
      <c r="P111" s="895">
        <f>SUM(N111:O113)</f>
        <v>0</v>
      </c>
      <c r="Q111" s="896"/>
      <c r="R111" s="901"/>
      <c r="S111" s="902"/>
      <c r="T111" s="901"/>
      <c r="U111" s="902"/>
      <c r="V111" s="666" t="s">
        <v>42</v>
      </c>
      <c r="W111" s="667"/>
      <c r="X111" s="667"/>
      <c r="Y111" s="668"/>
      <c r="Z111" s="870"/>
      <c r="AA111" s="871"/>
      <c r="AB111" s="871"/>
      <c r="AC111" s="872"/>
      <c r="AD111" s="870"/>
      <c r="AE111" s="871"/>
      <c r="AF111" s="871"/>
      <c r="AG111" s="872"/>
      <c r="AH111" s="870"/>
      <c r="AI111" s="871"/>
      <c r="AJ111" s="871"/>
      <c r="AK111" s="872"/>
      <c r="AL111" s="310"/>
      <c r="AM111" s="209"/>
      <c r="AN111" s="257"/>
      <c r="AO111" s="257"/>
      <c r="AP111" s="257"/>
      <c r="AQ111" s="257"/>
      <c r="AR111" s="257"/>
      <c r="AS111" s="257"/>
      <c r="AT111" s="257"/>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row>
    <row r="112" spans="2:66" s="252" customFormat="1" ht="20.100000000000001" customHeight="1">
      <c r="B112" s="209"/>
      <c r="C112" s="889"/>
      <c r="D112" s="890"/>
      <c r="E112" s="890"/>
      <c r="F112" s="890"/>
      <c r="G112" s="891"/>
      <c r="H112" s="76"/>
      <c r="I112" s="866" t="s">
        <v>35</v>
      </c>
      <c r="J112" s="867"/>
      <c r="K112" s="76"/>
      <c r="L112" s="866" t="s">
        <v>35</v>
      </c>
      <c r="M112" s="867"/>
      <c r="N112" s="868"/>
      <c r="O112" s="869"/>
      <c r="P112" s="897"/>
      <c r="Q112" s="898"/>
      <c r="R112" s="903"/>
      <c r="S112" s="904"/>
      <c r="T112" s="903"/>
      <c r="U112" s="904"/>
      <c r="V112" s="691"/>
      <c r="W112" s="692"/>
      <c r="X112" s="692"/>
      <c r="Y112" s="693"/>
      <c r="Z112" s="870"/>
      <c r="AA112" s="871"/>
      <c r="AB112" s="871"/>
      <c r="AC112" s="872"/>
      <c r="AD112" s="870"/>
      <c r="AE112" s="871"/>
      <c r="AF112" s="871"/>
      <c r="AG112" s="872"/>
      <c r="AH112" s="870"/>
      <c r="AI112" s="871"/>
      <c r="AJ112" s="871"/>
      <c r="AK112" s="872"/>
      <c r="AL112" s="310"/>
      <c r="AM112" s="209"/>
      <c r="AN112" s="257"/>
      <c r="AO112" s="257"/>
      <c r="AP112" s="257"/>
      <c r="AQ112" s="257"/>
      <c r="AR112" s="257"/>
      <c r="AS112" s="257"/>
      <c r="AT112" s="257"/>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row>
    <row r="113" spans="2:66" s="252" customFormat="1" ht="20.100000000000001" customHeight="1">
      <c r="B113" s="209"/>
      <c r="C113" s="889"/>
      <c r="D113" s="890"/>
      <c r="E113" s="890"/>
      <c r="F113" s="890"/>
      <c r="G113" s="891"/>
      <c r="H113" s="76"/>
      <c r="I113" s="866" t="s">
        <v>35</v>
      </c>
      <c r="J113" s="867"/>
      <c r="K113" s="76"/>
      <c r="L113" s="866" t="s">
        <v>35</v>
      </c>
      <c r="M113" s="867"/>
      <c r="N113" s="868"/>
      <c r="O113" s="869"/>
      <c r="P113" s="897"/>
      <c r="Q113" s="898"/>
      <c r="R113" s="903"/>
      <c r="S113" s="904"/>
      <c r="T113" s="903"/>
      <c r="U113" s="904"/>
      <c r="V113" s="388" t="s">
        <v>225</v>
      </c>
      <c r="W113" s="389"/>
      <c r="X113" s="389"/>
      <c r="Y113" s="390"/>
      <c r="Z113" s="870"/>
      <c r="AA113" s="871"/>
      <c r="AB113" s="871"/>
      <c r="AC113" s="872"/>
      <c r="AD113" s="870"/>
      <c r="AE113" s="871"/>
      <c r="AF113" s="871"/>
      <c r="AG113" s="872"/>
      <c r="AH113" s="870"/>
      <c r="AI113" s="871"/>
      <c r="AJ113" s="871"/>
      <c r="AK113" s="872"/>
      <c r="AL113" s="310"/>
      <c r="AM113" s="209"/>
      <c r="AN113" s="257"/>
      <c r="AO113" s="257"/>
      <c r="AP113" s="257"/>
      <c r="AQ113" s="257"/>
      <c r="AR113" s="257"/>
      <c r="AS113" s="257"/>
      <c r="AT113" s="257"/>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row>
    <row r="114" spans="2:66" s="252" customFormat="1" ht="20.100000000000001" customHeight="1">
      <c r="B114" s="209"/>
      <c r="C114" s="892"/>
      <c r="D114" s="893"/>
      <c r="E114" s="893"/>
      <c r="F114" s="893"/>
      <c r="G114" s="894"/>
      <c r="H114" s="739" t="s">
        <v>775</v>
      </c>
      <c r="I114" s="740"/>
      <c r="J114" s="740"/>
      <c r="K114" s="740"/>
      <c r="L114" s="740"/>
      <c r="M114" s="741"/>
      <c r="N114" s="868"/>
      <c r="O114" s="869"/>
      <c r="P114" s="899"/>
      <c r="Q114" s="900"/>
      <c r="R114" s="905"/>
      <c r="S114" s="906"/>
      <c r="T114" s="905"/>
      <c r="U114" s="906"/>
      <c r="V114" s="388" t="s">
        <v>40</v>
      </c>
      <c r="W114" s="389"/>
      <c r="X114" s="389"/>
      <c r="Y114" s="390"/>
      <c r="Z114" s="870"/>
      <c r="AA114" s="871"/>
      <c r="AB114" s="871"/>
      <c r="AC114" s="872"/>
      <c r="AD114" s="870"/>
      <c r="AE114" s="871"/>
      <c r="AF114" s="871"/>
      <c r="AG114" s="872"/>
      <c r="AH114" s="870"/>
      <c r="AI114" s="871"/>
      <c r="AJ114" s="871"/>
      <c r="AK114" s="872"/>
      <c r="AL114" s="310"/>
      <c r="AM114" s="209"/>
      <c r="AN114" s="257"/>
      <c r="AO114" s="257"/>
      <c r="AP114" s="257"/>
      <c r="AQ114" s="257"/>
      <c r="AR114" s="257"/>
      <c r="AS114" s="257"/>
      <c r="AT114" s="257"/>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row>
    <row r="115" spans="2:66" s="252" customFormat="1" ht="20.100000000000001" customHeight="1">
      <c r="B115" s="209"/>
      <c r="C115" s="886"/>
      <c r="D115" s="887"/>
      <c r="E115" s="887"/>
      <c r="F115" s="887"/>
      <c r="G115" s="888"/>
      <c r="H115" s="76"/>
      <c r="I115" s="866" t="s">
        <v>35</v>
      </c>
      <c r="J115" s="867"/>
      <c r="K115" s="76"/>
      <c r="L115" s="866" t="s">
        <v>35</v>
      </c>
      <c r="M115" s="867"/>
      <c r="N115" s="868"/>
      <c r="O115" s="869"/>
      <c r="P115" s="895">
        <f>SUM(N115:O117)</f>
        <v>0</v>
      </c>
      <c r="Q115" s="896"/>
      <c r="R115" s="901"/>
      <c r="S115" s="902"/>
      <c r="T115" s="901"/>
      <c r="U115" s="902"/>
      <c r="V115" s="666" t="s">
        <v>42</v>
      </c>
      <c r="W115" s="667"/>
      <c r="X115" s="667"/>
      <c r="Y115" s="668"/>
      <c r="Z115" s="870"/>
      <c r="AA115" s="871"/>
      <c r="AB115" s="871"/>
      <c r="AC115" s="872"/>
      <c r="AD115" s="870"/>
      <c r="AE115" s="871"/>
      <c r="AF115" s="871"/>
      <c r="AG115" s="872"/>
      <c r="AH115" s="870"/>
      <c r="AI115" s="871"/>
      <c r="AJ115" s="871"/>
      <c r="AK115" s="872"/>
      <c r="AL115" s="310"/>
      <c r="AM115" s="209"/>
      <c r="AN115" s="257"/>
      <c r="AO115" s="257"/>
      <c r="AP115" s="257"/>
      <c r="AQ115" s="257"/>
      <c r="AR115" s="257"/>
      <c r="AS115" s="257"/>
      <c r="AT115" s="257"/>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row>
    <row r="116" spans="2:66" s="252" customFormat="1" ht="20.100000000000001" customHeight="1">
      <c r="B116" s="209"/>
      <c r="C116" s="889"/>
      <c r="D116" s="890"/>
      <c r="E116" s="890"/>
      <c r="F116" s="890"/>
      <c r="G116" s="891"/>
      <c r="H116" s="76"/>
      <c r="I116" s="866" t="s">
        <v>35</v>
      </c>
      <c r="J116" s="867"/>
      <c r="K116" s="76"/>
      <c r="L116" s="866" t="s">
        <v>35</v>
      </c>
      <c r="M116" s="867"/>
      <c r="N116" s="868"/>
      <c r="O116" s="869"/>
      <c r="P116" s="897"/>
      <c r="Q116" s="898"/>
      <c r="R116" s="903"/>
      <c r="S116" s="904"/>
      <c r="T116" s="903"/>
      <c r="U116" s="904"/>
      <c r="V116" s="691"/>
      <c r="W116" s="692"/>
      <c r="X116" s="692"/>
      <c r="Y116" s="693"/>
      <c r="Z116" s="870"/>
      <c r="AA116" s="871"/>
      <c r="AB116" s="871"/>
      <c r="AC116" s="872"/>
      <c r="AD116" s="870"/>
      <c r="AE116" s="871"/>
      <c r="AF116" s="871"/>
      <c r="AG116" s="872"/>
      <c r="AH116" s="870"/>
      <c r="AI116" s="871"/>
      <c r="AJ116" s="871"/>
      <c r="AK116" s="872"/>
      <c r="AL116" s="310"/>
      <c r="AM116" s="209"/>
      <c r="AN116" s="257"/>
      <c r="AO116" s="257"/>
      <c r="AP116" s="257"/>
      <c r="AQ116" s="257"/>
      <c r="AR116" s="257"/>
      <c r="AS116" s="257"/>
      <c r="AT116" s="257"/>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row>
    <row r="117" spans="2:66" s="252" customFormat="1" ht="20.100000000000001" customHeight="1">
      <c r="B117" s="209"/>
      <c r="C117" s="889"/>
      <c r="D117" s="890"/>
      <c r="E117" s="890"/>
      <c r="F117" s="890"/>
      <c r="G117" s="891"/>
      <c r="H117" s="76"/>
      <c r="I117" s="866" t="s">
        <v>35</v>
      </c>
      <c r="J117" s="867"/>
      <c r="K117" s="76"/>
      <c r="L117" s="866" t="s">
        <v>35</v>
      </c>
      <c r="M117" s="867"/>
      <c r="N117" s="868"/>
      <c r="O117" s="869"/>
      <c r="P117" s="897"/>
      <c r="Q117" s="898"/>
      <c r="R117" s="903"/>
      <c r="S117" s="904"/>
      <c r="T117" s="903"/>
      <c r="U117" s="904"/>
      <c r="V117" s="388" t="s">
        <v>225</v>
      </c>
      <c r="W117" s="389"/>
      <c r="X117" s="389"/>
      <c r="Y117" s="390"/>
      <c r="Z117" s="870"/>
      <c r="AA117" s="871"/>
      <c r="AB117" s="871"/>
      <c r="AC117" s="872"/>
      <c r="AD117" s="870"/>
      <c r="AE117" s="871"/>
      <c r="AF117" s="871"/>
      <c r="AG117" s="872"/>
      <c r="AH117" s="870"/>
      <c r="AI117" s="871"/>
      <c r="AJ117" s="871"/>
      <c r="AK117" s="872"/>
      <c r="AL117" s="310"/>
      <c r="AM117" s="209"/>
      <c r="AN117" s="257"/>
      <c r="AO117" s="257"/>
      <c r="AP117" s="257"/>
      <c r="AQ117" s="257"/>
      <c r="AR117" s="257"/>
      <c r="AS117" s="257"/>
      <c r="AT117" s="257"/>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row>
    <row r="118" spans="2:66" s="252" customFormat="1" ht="20.100000000000001" customHeight="1">
      <c r="B118" s="209"/>
      <c r="C118" s="892"/>
      <c r="D118" s="893"/>
      <c r="E118" s="893"/>
      <c r="F118" s="893"/>
      <c r="G118" s="894"/>
      <c r="H118" s="739" t="s">
        <v>775</v>
      </c>
      <c r="I118" s="740"/>
      <c r="J118" s="740"/>
      <c r="K118" s="740"/>
      <c r="L118" s="740"/>
      <c r="M118" s="741"/>
      <c r="N118" s="868"/>
      <c r="O118" s="869"/>
      <c r="P118" s="899"/>
      <c r="Q118" s="900"/>
      <c r="R118" s="905"/>
      <c r="S118" s="906"/>
      <c r="T118" s="905"/>
      <c r="U118" s="906"/>
      <c r="V118" s="388" t="s">
        <v>40</v>
      </c>
      <c r="W118" s="389"/>
      <c r="X118" s="389"/>
      <c r="Y118" s="390"/>
      <c r="Z118" s="870"/>
      <c r="AA118" s="871"/>
      <c r="AB118" s="871"/>
      <c r="AC118" s="872"/>
      <c r="AD118" s="870"/>
      <c r="AE118" s="871"/>
      <c r="AF118" s="871"/>
      <c r="AG118" s="872"/>
      <c r="AH118" s="870"/>
      <c r="AI118" s="871"/>
      <c r="AJ118" s="871"/>
      <c r="AK118" s="872"/>
      <c r="AL118" s="310"/>
      <c r="AM118" s="209"/>
      <c r="AN118" s="257"/>
      <c r="AO118" s="257"/>
      <c r="AP118" s="257"/>
      <c r="AQ118" s="257"/>
      <c r="AR118" s="257"/>
      <c r="AS118" s="257"/>
      <c r="AT118" s="257"/>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row>
    <row r="119" spans="2:66" s="252" customFormat="1" ht="20.100000000000001" customHeight="1">
      <c r="B119" s="209"/>
      <c r="C119" s="307" t="s">
        <v>301</v>
      </c>
      <c r="D119" s="241"/>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310"/>
      <c r="AM119" s="209"/>
      <c r="AN119" s="257"/>
      <c r="AO119" s="257"/>
      <c r="AP119" s="257"/>
      <c r="AQ119" s="257"/>
      <c r="AR119" s="257"/>
      <c r="AS119" s="257"/>
      <c r="AT119" s="257"/>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row>
    <row r="120" spans="2:66" s="256" customFormat="1" ht="20.100000000000001" customHeight="1">
      <c r="B120" s="249"/>
      <c r="C120" s="307" t="s">
        <v>302</v>
      </c>
      <c r="D120" s="241"/>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363"/>
      <c r="AM120" s="255"/>
      <c r="AN120" s="255"/>
      <c r="AO120" s="255"/>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row>
    <row r="121" spans="2:66" s="409" customFormat="1" ht="24" customHeight="1">
      <c r="B121" s="406"/>
      <c r="C121" s="307" t="s">
        <v>772</v>
      </c>
      <c r="D121" s="241"/>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407"/>
      <c r="AM121" s="408"/>
      <c r="AN121" s="408"/>
      <c r="AO121" s="408"/>
      <c r="AP121" s="408"/>
      <c r="AQ121" s="408"/>
      <c r="AR121" s="408"/>
      <c r="AS121" s="408"/>
      <c r="AT121" s="408"/>
      <c r="AU121" s="408"/>
      <c r="AV121" s="408"/>
      <c r="AW121" s="408"/>
      <c r="AX121" s="408"/>
      <c r="AY121" s="408"/>
      <c r="AZ121" s="408"/>
      <c r="BA121" s="408"/>
    </row>
    <row r="122" spans="2:66" s="409" customFormat="1" ht="24" customHeight="1">
      <c r="B122" s="406"/>
      <c r="C122" s="307" t="s">
        <v>303</v>
      </c>
      <c r="D122" s="241"/>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407"/>
      <c r="AM122" s="408"/>
      <c r="AN122" s="408"/>
      <c r="AO122" s="408"/>
      <c r="AP122" s="408"/>
      <c r="AQ122" s="408"/>
      <c r="AR122" s="408"/>
      <c r="AS122" s="408"/>
      <c r="AT122" s="408"/>
      <c r="AU122" s="408"/>
      <c r="AV122" s="408"/>
      <c r="AW122" s="408"/>
      <c r="AX122" s="408"/>
      <c r="AY122" s="408"/>
      <c r="AZ122" s="408"/>
      <c r="BA122" s="408"/>
    </row>
    <row r="123" spans="2:66" s="252" customFormat="1" ht="18.95" customHeight="1">
      <c r="B123" s="209"/>
      <c r="C123" s="307" t="s">
        <v>304</v>
      </c>
      <c r="D123" s="241"/>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74"/>
      <c r="AM123" s="257"/>
      <c r="AN123" s="257"/>
      <c r="AO123" s="257"/>
      <c r="AP123" s="257"/>
      <c r="AQ123" s="257"/>
      <c r="AR123" s="257"/>
      <c r="AS123" s="257"/>
      <c r="AT123" s="257"/>
      <c r="AU123" s="257"/>
      <c r="AV123" s="257"/>
      <c r="AW123" s="257"/>
      <c r="AX123" s="257"/>
      <c r="AY123" s="257"/>
      <c r="AZ123" s="257"/>
      <c r="BA123" s="257"/>
    </row>
    <row r="124" spans="2:66" s="252" customFormat="1" ht="18.95" customHeight="1">
      <c r="B124" s="209"/>
      <c r="C124" s="307" t="s">
        <v>305</v>
      </c>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74"/>
      <c r="AM124" s="257"/>
      <c r="AN124" s="257"/>
      <c r="AO124" s="257"/>
      <c r="AP124" s="257"/>
      <c r="AQ124" s="257"/>
      <c r="AR124" s="257"/>
      <c r="AS124" s="257"/>
      <c r="AT124" s="257"/>
      <c r="AU124" s="257"/>
      <c r="AV124" s="257"/>
      <c r="AW124" s="257"/>
      <c r="AX124" s="257"/>
      <c r="AY124" s="257"/>
      <c r="AZ124" s="257"/>
      <c r="BA124" s="257"/>
    </row>
    <row r="125" spans="2:66" s="252" customFormat="1" ht="18.95" customHeight="1">
      <c r="B125" s="249" t="s">
        <v>782</v>
      </c>
      <c r="C125" s="249"/>
      <c r="D125" s="249"/>
      <c r="E125" s="249"/>
      <c r="F125" s="249"/>
      <c r="G125" s="249"/>
      <c r="H125" s="249"/>
      <c r="I125" s="249"/>
      <c r="J125" s="249"/>
      <c r="K125" s="249"/>
      <c r="L125" s="249"/>
      <c r="M125" s="249"/>
      <c r="N125" s="249"/>
      <c r="O125" s="249"/>
      <c r="P125" s="249"/>
      <c r="Q125" s="249"/>
      <c r="R125" s="249"/>
      <c r="S125" s="249"/>
      <c r="T125" s="249"/>
      <c r="U125" s="249"/>
      <c r="V125" s="249"/>
      <c r="W125" s="249"/>
      <c r="X125" s="249"/>
      <c r="Y125" s="249"/>
      <c r="Z125" s="249"/>
      <c r="AA125" s="249"/>
      <c r="AB125" s="249"/>
      <c r="AC125" s="249"/>
      <c r="AD125" s="249"/>
      <c r="AE125" s="249"/>
      <c r="AF125" s="249"/>
      <c r="AG125" s="249"/>
      <c r="AH125" s="249"/>
      <c r="AI125" s="249"/>
      <c r="AJ125" s="249"/>
      <c r="AK125" s="249"/>
      <c r="AL125" s="302"/>
      <c r="AM125" s="257"/>
      <c r="AN125" s="257"/>
      <c r="AO125" s="257"/>
      <c r="AP125" s="257"/>
      <c r="AQ125" s="257"/>
      <c r="AR125" s="257"/>
      <c r="AS125" s="257"/>
      <c r="AT125" s="257"/>
      <c r="AU125" s="257"/>
      <c r="AV125" s="257"/>
      <c r="AW125" s="257"/>
      <c r="AX125" s="257"/>
      <c r="AY125" s="257"/>
      <c r="AZ125" s="257"/>
      <c r="BA125" s="257"/>
    </row>
    <row r="126" spans="2:66" s="252" customFormat="1" ht="18.95" customHeight="1">
      <c r="B126" s="209"/>
      <c r="C126" s="249" t="s">
        <v>6</v>
      </c>
      <c r="D126" s="249"/>
      <c r="E126" s="249"/>
      <c r="F126" s="249"/>
      <c r="G126" s="249"/>
      <c r="H126" s="249"/>
      <c r="I126" s="249"/>
      <c r="J126" s="249"/>
      <c r="K126" s="249"/>
      <c r="L126" s="249"/>
      <c r="M126" s="249"/>
      <c r="N126" s="249"/>
      <c r="O126" s="249"/>
      <c r="P126" s="249"/>
      <c r="Q126" s="249"/>
      <c r="R126" s="249"/>
      <c r="S126" s="249"/>
      <c r="T126" s="249"/>
      <c r="U126" s="249"/>
      <c r="V126" s="249"/>
      <c r="W126" s="249"/>
      <c r="X126" s="249"/>
      <c r="Y126" s="249"/>
      <c r="Z126" s="249"/>
      <c r="AA126" s="249"/>
      <c r="AB126" s="249"/>
      <c r="AC126" s="249"/>
      <c r="AD126" s="249"/>
      <c r="AE126" s="249"/>
      <c r="AF126" s="249"/>
      <c r="AG126" s="249"/>
      <c r="AH126" s="249"/>
      <c r="AI126" s="249"/>
      <c r="AJ126" s="249"/>
      <c r="AK126" s="363" t="s">
        <v>123</v>
      </c>
      <c r="AL126" s="302"/>
      <c r="AM126" s="257"/>
      <c r="AN126" s="257"/>
      <c r="AO126" s="257"/>
      <c r="AP126" s="257"/>
      <c r="AQ126" s="257"/>
      <c r="AR126" s="257"/>
      <c r="AS126" s="257"/>
      <c r="AT126" s="257"/>
      <c r="AU126" s="257"/>
      <c r="AV126" s="257"/>
      <c r="AW126" s="257"/>
      <c r="AX126" s="257"/>
      <c r="AY126" s="257"/>
      <c r="AZ126" s="257"/>
      <c r="BA126" s="257"/>
    </row>
    <row r="127" spans="2:66" s="252" customFormat="1" ht="18.95" customHeight="1" thickBot="1">
      <c r="B127" s="209"/>
      <c r="C127" s="715" t="s">
        <v>230</v>
      </c>
      <c r="D127" s="716"/>
      <c r="E127" s="716"/>
      <c r="F127" s="716"/>
      <c r="G127" s="716"/>
      <c r="H127" s="716"/>
      <c r="I127" s="716"/>
      <c r="J127" s="716"/>
      <c r="K127" s="716"/>
      <c r="L127" s="717"/>
      <c r="M127" s="715" t="s">
        <v>168</v>
      </c>
      <c r="N127" s="716"/>
      <c r="O127" s="716"/>
      <c r="P127" s="717"/>
      <c r="Q127" s="715" t="s">
        <v>20</v>
      </c>
      <c r="R127" s="716"/>
      <c r="S127" s="716"/>
      <c r="T127" s="717"/>
      <c r="U127" s="715" t="s">
        <v>265</v>
      </c>
      <c r="V127" s="716"/>
      <c r="W127" s="716"/>
      <c r="X127" s="716"/>
      <c r="Y127" s="873" t="s">
        <v>360</v>
      </c>
      <c r="Z127" s="874"/>
      <c r="AA127" s="874"/>
      <c r="AB127" s="874"/>
      <c r="AC127" s="874"/>
      <c r="AD127" s="874"/>
      <c r="AE127" s="874"/>
      <c r="AF127" s="874"/>
      <c r="AG127" s="874"/>
      <c r="AH127" s="874"/>
      <c r="AI127" s="874"/>
      <c r="AJ127" s="874"/>
      <c r="AK127" s="875"/>
      <c r="AL127" s="302"/>
      <c r="AM127" s="257"/>
      <c r="AN127" s="257"/>
      <c r="AO127" s="257"/>
      <c r="AP127" s="257"/>
      <c r="AQ127" s="257"/>
      <c r="AR127" s="257"/>
      <c r="AS127" s="257"/>
      <c r="AT127" s="257"/>
      <c r="AU127" s="257"/>
      <c r="AV127" s="257"/>
      <c r="AW127" s="257"/>
      <c r="AX127" s="257"/>
      <c r="AY127" s="257"/>
      <c r="AZ127" s="257"/>
      <c r="BA127" s="257"/>
    </row>
    <row r="128" spans="2:66" s="252" customFormat="1" ht="18.95" customHeight="1" thickTop="1">
      <c r="B128" s="209"/>
      <c r="C128" s="776" t="s">
        <v>228</v>
      </c>
      <c r="D128" s="809" t="s">
        <v>231</v>
      </c>
      <c r="E128" s="810"/>
      <c r="F128" s="810"/>
      <c r="G128" s="810"/>
      <c r="H128" s="810"/>
      <c r="I128" s="810"/>
      <c r="J128" s="810"/>
      <c r="K128" s="810"/>
      <c r="L128" s="811"/>
      <c r="M128" s="770"/>
      <c r="N128" s="771"/>
      <c r="O128" s="771"/>
      <c r="P128" s="410" t="s">
        <v>262</v>
      </c>
      <c r="Q128" s="798"/>
      <c r="R128" s="799"/>
      <c r="S128" s="799"/>
      <c r="T128" s="834"/>
      <c r="U128" s="798"/>
      <c r="V128" s="799"/>
      <c r="W128" s="799"/>
      <c r="X128" s="800"/>
      <c r="Y128" s="876" t="s">
        <v>373</v>
      </c>
      <c r="Z128" s="877"/>
      <c r="AA128" s="877"/>
      <c r="AB128" s="877"/>
      <c r="AC128" s="877"/>
      <c r="AD128" s="877"/>
      <c r="AE128" s="877"/>
      <c r="AF128" s="877"/>
      <c r="AG128" s="877"/>
      <c r="AH128" s="877"/>
      <c r="AI128" s="878"/>
      <c r="AJ128" s="882"/>
      <c r="AK128" s="883"/>
      <c r="AL128" s="302"/>
      <c r="AM128" s="257"/>
      <c r="AN128" s="257"/>
      <c r="AO128" s="257"/>
      <c r="AP128" s="257"/>
      <c r="AQ128" s="257"/>
      <c r="AR128" s="257"/>
      <c r="AS128" s="257"/>
      <c r="AT128" s="257"/>
      <c r="AU128" s="257"/>
      <c r="AV128" s="257"/>
      <c r="AW128" s="257"/>
      <c r="AX128" s="257"/>
    </row>
    <row r="129" spans="2:53" s="252" customFormat="1" ht="18.95" customHeight="1" thickBot="1">
      <c r="B129" s="209"/>
      <c r="C129" s="778"/>
      <c r="D129" s="804" t="s">
        <v>21</v>
      </c>
      <c r="E129" s="805"/>
      <c r="F129" s="805"/>
      <c r="G129" s="805"/>
      <c r="H129" s="805"/>
      <c r="I129" s="805"/>
      <c r="J129" s="805"/>
      <c r="K129" s="805"/>
      <c r="L129" s="806"/>
      <c r="M129" s="807"/>
      <c r="N129" s="808"/>
      <c r="O129" s="808"/>
      <c r="P129" s="411" t="s">
        <v>262</v>
      </c>
      <c r="Q129" s="801"/>
      <c r="R129" s="802"/>
      <c r="S129" s="802"/>
      <c r="T129" s="838"/>
      <c r="U129" s="801"/>
      <c r="V129" s="802"/>
      <c r="W129" s="802"/>
      <c r="X129" s="803"/>
      <c r="Y129" s="879"/>
      <c r="Z129" s="880"/>
      <c r="AA129" s="880"/>
      <c r="AB129" s="880"/>
      <c r="AC129" s="880"/>
      <c r="AD129" s="880"/>
      <c r="AE129" s="880"/>
      <c r="AF129" s="880"/>
      <c r="AG129" s="880"/>
      <c r="AH129" s="880"/>
      <c r="AI129" s="881"/>
      <c r="AJ129" s="884"/>
      <c r="AK129" s="885"/>
      <c r="AL129" s="302"/>
      <c r="AM129" s="257"/>
      <c r="AN129" s="257"/>
      <c r="AO129" s="257"/>
      <c r="AP129" s="257"/>
      <c r="AQ129" s="257"/>
      <c r="AR129" s="257"/>
      <c r="AS129" s="257"/>
      <c r="AT129" s="257"/>
      <c r="AU129" s="257"/>
      <c r="AV129" s="257"/>
      <c r="AW129" s="257"/>
      <c r="AX129" s="257"/>
    </row>
    <row r="130" spans="2:53" s="252" customFormat="1" ht="18.95" customHeight="1">
      <c r="B130" s="209"/>
      <c r="C130" s="776" t="s">
        <v>263</v>
      </c>
      <c r="D130" s="412" t="s">
        <v>62</v>
      </c>
      <c r="E130" s="413"/>
      <c r="F130" s="413"/>
      <c r="G130" s="413"/>
      <c r="H130" s="413"/>
      <c r="I130" s="413"/>
      <c r="J130" s="413"/>
      <c r="K130" s="413"/>
      <c r="L130" s="414"/>
      <c r="M130" s="770"/>
      <c r="N130" s="771"/>
      <c r="O130" s="771"/>
      <c r="P130" s="410" t="s">
        <v>262</v>
      </c>
      <c r="Q130" s="1068">
        <f>+M130*160</f>
        <v>0</v>
      </c>
      <c r="R130" s="1069"/>
      <c r="S130" s="1069"/>
      <c r="T130" s="1070"/>
      <c r="U130" s="798"/>
      <c r="V130" s="799"/>
      <c r="W130" s="799"/>
      <c r="X130" s="800"/>
      <c r="Y130" s="1105" t="s">
        <v>226</v>
      </c>
      <c r="Z130" s="1106"/>
      <c r="AA130" s="1106"/>
      <c r="AB130" s="1106"/>
      <c r="AC130" s="1106"/>
      <c r="AD130" s="1106"/>
      <c r="AE130" s="1106"/>
      <c r="AF130" s="103" t="s">
        <v>104</v>
      </c>
      <c r="AG130" s="53"/>
      <c r="AH130" s="1107"/>
      <c r="AI130" s="1108"/>
      <c r="AJ130" s="1108"/>
      <c r="AK130" s="415" t="s">
        <v>262</v>
      </c>
      <c r="AL130" s="302"/>
      <c r="AM130" s="257"/>
      <c r="AN130" s="257"/>
      <c r="AO130" s="257"/>
      <c r="AP130" s="257"/>
      <c r="AQ130" s="257"/>
      <c r="AR130" s="257"/>
      <c r="AS130" s="257"/>
      <c r="AT130" s="257"/>
      <c r="AU130" s="257"/>
      <c r="AV130" s="257"/>
      <c r="AW130" s="257"/>
      <c r="AX130" s="257"/>
    </row>
    <row r="131" spans="2:53" s="252" customFormat="1" ht="18.95" customHeight="1">
      <c r="B131" s="209"/>
      <c r="C131" s="777"/>
      <c r="D131" s="1109" t="s">
        <v>280</v>
      </c>
      <c r="E131" s="1081" t="s">
        <v>225</v>
      </c>
      <c r="F131" s="416" t="s">
        <v>22</v>
      </c>
      <c r="G131" s="274"/>
      <c r="H131" s="209" t="s">
        <v>23</v>
      </c>
      <c r="I131" s="209"/>
      <c r="J131" s="209"/>
      <c r="K131" s="274"/>
      <c r="L131" s="391" t="s">
        <v>142</v>
      </c>
      <c r="M131" s="748"/>
      <c r="N131" s="749"/>
      <c r="O131" s="749"/>
      <c r="P131" s="367" t="s">
        <v>262</v>
      </c>
      <c r="Q131" s="1064">
        <f t="shared" ref="Q131:Q142" si="0">+G131*K131*M131</f>
        <v>0</v>
      </c>
      <c r="R131" s="1065"/>
      <c r="S131" s="1065"/>
      <c r="T131" s="1066"/>
      <c r="U131" s="1112"/>
      <c r="V131" s="1113"/>
      <c r="W131" s="1113"/>
      <c r="X131" s="1114"/>
      <c r="Y131" s="1118" t="s">
        <v>287</v>
      </c>
      <c r="Z131" s="569"/>
      <c r="AA131" s="569"/>
      <c r="AB131" s="569"/>
      <c r="AC131" s="569"/>
      <c r="AD131" s="569"/>
      <c r="AE131" s="569"/>
      <c r="AF131" s="568" t="s">
        <v>344</v>
      </c>
      <c r="AG131" s="569"/>
      <c r="AH131" s="570"/>
      <c r="AI131" s="666" t="s">
        <v>345</v>
      </c>
      <c r="AJ131" s="667"/>
      <c r="AK131" s="1067"/>
      <c r="AL131" s="302"/>
      <c r="AM131" s="257"/>
      <c r="AN131" s="257"/>
      <c r="AO131" s="257"/>
      <c r="AP131" s="257"/>
      <c r="AQ131" s="257"/>
      <c r="AR131" s="257"/>
      <c r="AS131" s="257"/>
      <c r="AT131" s="257"/>
      <c r="AU131" s="257"/>
      <c r="AV131" s="257"/>
      <c r="AW131" s="257"/>
      <c r="AX131" s="257"/>
    </row>
    <row r="132" spans="2:53" s="252" customFormat="1" ht="18.95" customHeight="1">
      <c r="B132" s="209"/>
      <c r="C132" s="777"/>
      <c r="D132" s="1110"/>
      <c r="E132" s="1082"/>
      <c r="F132" s="369" t="s">
        <v>22</v>
      </c>
      <c r="G132" s="366"/>
      <c r="H132" s="370" t="s">
        <v>23</v>
      </c>
      <c r="I132" s="370"/>
      <c r="J132" s="370"/>
      <c r="K132" s="366"/>
      <c r="L132" s="367" t="s">
        <v>142</v>
      </c>
      <c r="M132" s="748"/>
      <c r="N132" s="749"/>
      <c r="O132" s="749"/>
      <c r="P132" s="367" t="s">
        <v>262</v>
      </c>
      <c r="Q132" s="1064">
        <f t="shared" si="0"/>
        <v>0</v>
      </c>
      <c r="R132" s="1065"/>
      <c r="S132" s="1065"/>
      <c r="T132" s="1066"/>
      <c r="U132" s="835"/>
      <c r="V132" s="836"/>
      <c r="W132" s="836"/>
      <c r="X132" s="839"/>
      <c r="Y132" s="857" t="s">
        <v>24</v>
      </c>
      <c r="Z132" s="858"/>
      <c r="AA132" s="858"/>
      <c r="AB132" s="859"/>
      <c r="AC132" s="748"/>
      <c r="AD132" s="749"/>
      <c r="AE132" s="370" t="s">
        <v>262</v>
      </c>
      <c r="AF132" s="814">
        <f>TRUNC(AC132/3,1)</f>
        <v>0</v>
      </c>
      <c r="AG132" s="860"/>
      <c r="AH132" s="823" t="s">
        <v>346</v>
      </c>
      <c r="AI132" s="861"/>
      <c r="AJ132" s="862"/>
      <c r="AK132" s="863"/>
      <c r="AL132" s="302"/>
      <c r="AM132" s="257"/>
      <c r="AN132" s="257"/>
      <c r="AO132" s="257"/>
      <c r="AP132" s="257"/>
      <c r="AQ132" s="257"/>
      <c r="AR132" s="257"/>
      <c r="AS132" s="257"/>
      <c r="AT132" s="257"/>
      <c r="AU132" s="257"/>
      <c r="AV132" s="257"/>
      <c r="AW132" s="257"/>
      <c r="AX132" s="257"/>
    </row>
    <row r="133" spans="2:53" s="252" customFormat="1" ht="18.95" customHeight="1">
      <c r="B133" s="209"/>
      <c r="C133" s="777"/>
      <c r="D133" s="1110"/>
      <c r="E133" s="1082"/>
      <c r="F133" s="369" t="s">
        <v>25</v>
      </c>
      <c r="G133" s="366"/>
      <c r="H133" s="370" t="s">
        <v>26</v>
      </c>
      <c r="I133" s="370"/>
      <c r="J133" s="370"/>
      <c r="K133" s="366"/>
      <c r="L133" s="367" t="s">
        <v>141</v>
      </c>
      <c r="M133" s="748"/>
      <c r="N133" s="749"/>
      <c r="O133" s="749"/>
      <c r="P133" s="367" t="s">
        <v>262</v>
      </c>
      <c r="Q133" s="829">
        <f t="shared" si="0"/>
        <v>0</v>
      </c>
      <c r="R133" s="830"/>
      <c r="S133" s="830"/>
      <c r="T133" s="831"/>
      <c r="U133" s="835"/>
      <c r="V133" s="836"/>
      <c r="W133" s="836"/>
      <c r="X133" s="839"/>
      <c r="Y133" s="857" t="s">
        <v>27</v>
      </c>
      <c r="Z133" s="858"/>
      <c r="AA133" s="858"/>
      <c r="AB133" s="859"/>
      <c r="AC133" s="748"/>
      <c r="AD133" s="749"/>
      <c r="AE133" s="370" t="s">
        <v>262</v>
      </c>
      <c r="AF133" s="814">
        <f>TRUNC(AC133/6,1)</f>
        <v>0</v>
      </c>
      <c r="AG133" s="860"/>
      <c r="AH133" s="824"/>
      <c r="AI133" s="861"/>
      <c r="AJ133" s="862"/>
      <c r="AK133" s="863"/>
      <c r="AL133" s="302"/>
      <c r="AM133" s="257"/>
      <c r="AN133" s="257"/>
      <c r="AO133" s="257"/>
      <c r="AP133" s="257"/>
      <c r="AQ133" s="257"/>
      <c r="AR133" s="257"/>
      <c r="AS133" s="257"/>
      <c r="AT133" s="257"/>
      <c r="AU133" s="257"/>
      <c r="AV133" s="257"/>
      <c r="AW133" s="257"/>
      <c r="AX133" s="257"/>
    </row>
    <row r="134" spans="2:53" s="252" customFormat="1" ht="18.95" customHeight="1">
      <c r="B134" s="209"/>
      <c r="C134" s="777"/>
      <c r="D134" s="1110"/>
      <c r="E134" s="1082"/>
      <c r="F134" s="369" t="s">
        <v>25</v>
      </c>
      <c r="G134" s="366"/>
      <c r="H134" s="370" t="s">
        <v>26</v>
      </c>
      <c r="I134" s="370"/>
      <c r="J134" s="370"/>
      <c r="K134" s="366"/>
      <c r="L134" s="367" t="s">
        <v>141</v>
      </c>
      <c r="M134" s="748"/>
      <c r="N134" s="749"/>
      <c r="O134" s="749"/>
      <c r="P134" s="367" t="s">
        <v>262</v>
      </c>
      <c r="Q134" s="829">
        <f t="shared" si="0"/>
        <v>0</v>
      </c>
      <c r="R134" s="830"/>
      <c r="S134" s="830"/>
      <c r="T134" s="831"/>
      <c r="U134" s="835"/>
      <c r="V134" s="836"/>
      <c r="W134" s="836"/>
      <c r="X134" s="839"/>
      <c r="Y134" s="857" t="s">
        <v>28</v>
      </c>
      <c r="Z134" s="858"/>
      <c r="AA134" s="858"/>
      <c r="AB134" s="859"/>
      <c r="AC134" s="748"/>
      <c r="AD134" s="749"/>
      <c r="AE134" s="370" t="s">
        <v>262</v>
      </c>
      <c r="AF134" s="814">
        <f>TRUNC(AC134/20,1)</f>
        <v>0</v>
      </c>
      <c r="AG134" s="860"/>
      <c r="AH134" s="824"/>
      <c r="AI134" s="861"/>
      <c r="AJ134" s="862"/>
      <c r="AK134" s="863"/>
      <c r="AL134" s="302"/>
      <c r="AM134" s="257"/>
      <c r="AN134" s="257"/>
      <c r="AO134" s="257"/>
      <c r="AP134" s="257"/>
      <c r="AQ134" s="257"/>
      <c r="AR134" s="257"/>
      <c r="AS134" s="257"/>
      <c r="AT134" s="257"/>
      <c r="AU134" s="257"/>
      <c r="AV134" s="257"/>
      <c r="AW134" s="257"/>
      <c r="AX134" s="257"/>
    </row>
    <row r="135" spans="2:53" s="252" customFormat="1" ht="18.95" customHeight="1">
      <c r="B135" s="209"/>
      <c r="C135" s="777"/>
      <c r="D135" s="1110"/>
      <c r="E135" s="1082"/>
      <c r="F135" s="369" t="s">
        <v>25</v>
      </c>
      <c r="G135" s="366"/>
      <c r="H135" s="370" t="s">
        <v>26</v>
      </c>
      <c r="I135" s="370"/>
      <c r="J135" s="370"/>
      <c r="K135" s="366"/>
      <c r="L135" s="367" t="s">
        <v>141</v>
      </c>
      <c r="M135" s="748"/>
      <c r="N135" s="749"/>
      <c r="O135" s="749"/>
      <c r="P135" s="367" t="s">
        <v>262</v>
      </c>
      <c r="Q135" s="829">
        <f>+G135*K135*M135</f>
        <v>0</v>
      </c>
      <c r="R135" s="830"/>
      <c r="S135" s="830"/>
      <c r="T135" s="831"/>
      <c r="U135" s="835"/>
      <c r="V135" s="836"/>
      <c r="W135" s="836"/>
      <c r="X135" s="839"/>
      <c r="Y135" s="857" t="s">
        <v>29</v>
      </c>
      <c r="Z135" s="858"/>
      <c r="AA135" s="858"/>
      <c r="AB135" s="859"/>
      <c r="AC135" s="748"/>
      <c r="AD135" s="749"/>
      <c r="AE135" s="370" t="s">
        <v>262</v>
      </c>
      <c r="AF135" s="814">
        <f>TRUNC(AC135/30,1)</f>
        <v>0</v>
      </c>
      <c r="AG135" s="860"/>
      <c r="AH135" s="825"/>
      <c r="AI135" s="861"/>
      <c r="AJ135" s="862"/>
      <c r="AK135" s="863"/>
      <c r="AL135" s="302"/>
      <c r="AM135" s="257"/>
      <c r="AN135" s="257"/>
      <c r="AO135" s="257"/>
      <c r="AP135" s="257"/>
      <c r="AQ135" s="257"/>
      <c r="AR135" s="257"/>
      <c r="AS135" s="257"/>
      <c r="AT135" s="257"/>
      <c r="AU135" s="257"/>
      <c r="AV135" s="257"/>
      <c r="AW135" s="257"/>
      <c r="AX135" s="257"/>
      <c r="AY135" s="257"/>
      <c r="AZ135" s="257"/>
      <c r="BA135" s="257"/>
    </row>
    <row r="136" spans="2:53" s="252" customFormat="1" ht="18.95" customHeight="1">
      <c r="B136" s="209"/>
      <c r="C136" s="777"/>
      <c r="D136" s="1110"/>
      <c r="E136" s="1083"/>
      <c r="F136" s="416" t="s">
        <v>25</v>
      </c>
      <c r="G136" s="274"/>
      <c r="H136" s="209" t="s">
        <v>26</v>
      </c>
      <c r="I136" s="209"/>
      <c r="J136" s="209"/>
      <c r="K136" s="274"/>
      <c r="L136" s="391" t="s">
        <v>141</v>
      </c>
      <c r="M136" s="748"/>
      <c r="N136" s="749"/>
      <c r="O136" s="749"/>
      <c r="P136" s="367" t="s">
        <v>262</v>
      </c>
      <c r="Q136" s="1064">
        <f>+G136*K136*M136</f>
        <v>0</v>
      </c>
      <c r="R136" s="1065"/>
      <c r="S136" s="1065"/>
      <c r="T136" s="1066"/>
      <c r="U136" s="835"/>
      <c r="V136" s="836"/>
      <c r="W136" s="836"/>
      <c r="X136" s="839"/>
      <c r="Y136" s="813" t="s">
        <v>30</v>
      </c>
      <c r="Z136" s="740"/>
      <c r="AA136" s="740"/>
      <c r="AB136" s="740"/>
      <c r="AC136" s="740"/>
      <c r="AD136" s="740"/>
      <c r="AE136" s="417" t="s">
        <v>347</v>
      </c>
      <c r="AF136" s="814">
        <f>IF(Z3="小規模保育事業",ROUND(SUM(AF132:AG135),0)+1,ROUND(SUM(AF132:AG135),0))</f>
        <v>0</v>
      </c>
      <c r="AG136" s="815"/>
      <c r="AH136" s="100" t="s">
        <v>262</v>
      </c>
      <c r="AI136" s="861">
        <f>SUM(AI132:AK135)</f>
        <v>0</v>
      </c>
      <c r="AJ136" s="862"/>
      <c r="AK136" s="101" t="s">
        <v>262</v>
      </c>
      <c r="AL136" s="302"/>
      <c r="AM136" s="257"/>
      <c r="AN136" s="257"/>
      <c r="AO136" s="257"/>
      <c r="AP136" s="257"/>
      <c r="AQ136" s="257"/>
      <c r="AR136" s="257"/>
      <c r="AS136" s="257"/>
      <c r="AT136" s="257"/>
      <c r="AU136" s="257"/>
      <c r="AV136" s="257"/>
      <c r="AW136" s="257"/>
      <c r="AX136" s="257"/>
      <c r="AY136" s="257"/>
      <c r="AZ136" s="257"/>
      <c r="BA136" s="257"/>
    </row>
    <row r="137" spans="2:53" s="252" customFormat="1" ht="18.95" customHeight="1">
      <c r="B137" s="209"/>
      <c r="C137" s="777"/>
      <c r="D137" s="1110"/>
      <c r="E137" s="1078" t="s">
        <v>40</v>
      </c>
      <c r="F137" s="369" t="s">
        <v>25</v>
      </c>
      <c r="G137" s="366"/>
      <c r="H137" s="370" t="s">
        <v>26</v>
      </c>
      <c r="I137" s="370"/>
      <c r="J137" s="370"/>
      <c r="K137" s="366"/>
      <c r="L137" s="367" t="s">
        <v>141</v>
      </c>
      <c r="M137" s="748"/>
      <c r="N137" s="749"/>
      <c r="O137" s="749"/>
      <c r="P137" s="367" t="s">
        <v>262</v>
      </c>
      <c r="Q137" s="829">
        <f t="shared" si="0"/>
        <v>0</v>
      </c>
      <c r="R137" s="830"/>
      <c r="S137" s="830"/>
      <c r="T137" s="831"/>
      <c r="U137" s="835"/>
      <c r="V137" s="836"/>
      <c r="W137" s="836"/>
      <c r="X137" s="839"/>
      <c r="Y137" s="1071" t="s">
        <v>31</v>
      </c>
      <c r="Z137" s="1072"/>
      <c r="AA137" s="1072"/>
      <c r="AB137" s="1072"/>
      <c r="AC137" s="1072"/>
      <c r="AD137" s="1072"/>
      <c r="AE137" s="1072"/>
      <c r="AF137" s="1072"/>
      <c r="AG137" s="373" t="s">
        <v>243</v>
      </c>
      <c r="AH137" s="748"/>
      <c r="AI137" s="749"/>
      <c r="AJ137" s="749"/>
      <c r="AK137" s="418" t="s">
        <v>262</v>
      </c>
      <c r="AL137" s="302"/>
      <c r="AM137" s="257"/>
      <c r="AN137" s="257"/>
      <c r="AO137" s="257"/>
      <c r="AP137" s="257"/>
      <c r="AQ137" s="257"/>
      <c r="AR137" s="257"/>
      <c r="AS137" s="257"/>
      <c r="AT137" s="257"/>
      <c r="AU137" s="257"/>
      <c r="AV137" s="257"/>
      <c r="AW137" s="257"/>
      <c r="AX137" s="257"/>
      <c r="AY137" s="257"/>
      <c r="AZ137" s="257"/>
      <c r="BA137" s="257"/>
    </row>
    <row r="138" spans="2:53" s="252" customFormat="1" ht="18.95" customHeight="1">
      <c r="B138" s="209"/>
      <c r="C138" s="777"/>
      <c r="D138" s="1110"/>
      <c r="E138" s="1079"/>
      <c r="F138" s="369" t="s">
        <v>25</v>
      </c>
      <c r="G138" s="366"/>
      <c r="H138" s="370" t="s">
        <v>26</v>
      </c>
      <c r="I138" s="370"/>
      <c r="J138" s="370"/>
      <c r="K138" s="366"/>
      <c r="L138" s="367" t="s">
        <v>141</v>
      </c>
      <c r="M138" s="748"/>
      <c r="N138" s="749"/>
      <c r="O138" s="749"/>
      <c r="P138" s="367" t="s">
        <v>262</v>
      </c>
      <c r="Q138" s="829">
        <f t="shared" si="0"/>
        <v>0</v>
      </c>
      <c r="R138" s="830"/>
      <c r="S138" s="830"/>
      <c r="T138" s="831"/>
      <c r="U138" s="835"/>
      <c r="V138" s="836"/>
      <c r="W138" s="836"/>
      <c r="X138" s="839"/>
      <c r="Y138" s="1073" t="s">
        <v>362</v>
      </c>
      <c r="Z138" s="1074"/>
      <c r="AA138" s="1074"/>
      <c r="AB138" s="1074"/>
      <c r="AC138" s="1074"/>
      <c r="AD138" s="1074"/>
      <c r="AE138" s="1074"/>
      <c r="AF138" s="1074"/>
      <c r="AG138" s="366" t="s">
        <v>363</v>
      </c>
      <c r="AH138" s="1089"/>
      <c r="AI138" s="1090"/>
      <c r="AJ138" s="1090"/>
      <c r="AK138" s="418" t="s">
        <v>364</v>
      </c>
      <c r="AL138" s="302"/>
      <c r="AM138" s="257"/>
      <c r="AN138" s="257"/>
      <c r="AO138" s="257"/>
      <c r="AP138" s="257"/>
      <c r="AQ138" s="257"/>
      <c r="AR138" s="257"/>
      <c r="AS138" s="257"/>
      <c r="AT138" s="257"/>
      <c r="AU138" s="257"/>
      <c r="AV138" s="257"/>
      <c r="AW138" s="257"/>
      <c r="AX138" s="257"/>
      <c r="AY138" s="257"/>
      <c r="AZ138" s="257"/>
      <c r="BA138" s="257"/>
    </row>
    <row r="139" spans="2:53" s="252" customFormat="1" ht="18.95" customHeight="1">
      <c r="B139" s="209"/>
      <c r="C139" s="777"/>
      <c r="D139" s="1110"/>
      <c r="E139" s="1079"/>
      <c r="F139" s="369" t="s">
        <v>25</v>
      </c>
      <c r="G139" s="366"/>
      <c r="H139" s="370" t="s">
        <v>26</v>
      </c>
      <c r="I139" s="370"/>
      <c r="J139" s="370"/>
      <c r="K139" s="366"/>
      <c r="L139" s="367" t="s">
        <v>141</v>
      </c>
      <c r="M139" s="748"/>
      <c r="N139" s="749"/>
      <c r="O139" s="749"/>
      <c r="P139" s="367" t="s">
        <v>262</v>
      </c>
      <c r="Q139" s="829">
        <f t="shared" si="0"/>
        <v>0</v>
      </c>
      <c r="R139" s="830"/>
      <c r="S139" s="830"/>
      <c r="T139" s="831"/>
      <c r="U139" s="835"/>
      <c r="V139" s="836"/>
      <c r="W139" s="836"/>
      <c r="X139" s="839"/>
      <c r="Y139" s="1075" t="s">
        <v>33</v>
      </c>
      <c r="Z139" s="864" t="s">
        <v>266</v>
      </c>
      <c r="AA139" s="865"/>
      <c r="AB139" s="865"/>
      <c r="AC139" s="865"/>
      <c r="AD139" s="865"/>
      <c r="AE139" s="865"/>
      <c r="AF139" s="419" t="s">
        <v>105</v>
      </c>
      <c r="AG139" s="52"/>
      <c r="AH139" s="748"/>
      <c r="AI139" s="749"/>
      <c r="AJ139" s="749"/>
      <c r="AK139" s="418" t="s">
        <v>262</v>
      </c>
      <c r="AL139" s="302"/>
      <c r="AM139" s="257"/>
      <c r="AN139" s="257"/>
      <c r="AO139" s="257"/>
      <c r="AP139" s="257"/>
      <c r="AQ139" s="257"/>
      <c r="AR139" s="257"/>
      <c r="AS139" s="257"/>
      <c r="AT139" s="257"/>
      <c r="AU139" s="257"/>
      <c r="AV139" s="257"/>
      <c r="AW139" s="257"/>
      <c r="AX139" s="257"/>
      <c r="AY139" s="257"/>
      <c r="AZ139" s="257"/>
      <c r="BA139" s="257"/>
    </row>
    <row r="140" spans="2:53" s="252" customFormat="1" ht="18.95" customHeight="1">
      <c r="B140" s="209"/>
      <c r="C140" s="777"/>
      <c r="D140" s="1110"/>
      <c r="E140" s="1079"/>
      <c r="F140" s="369" t="s">
        <v>25</v>
      </c>
      <c r="G140" s="366"/>
      <c r="H140" s="370" t="s">
        <v>26</v>
      </c>
      <c r="I140" s="370"/>
      <c r="J140" s="370"/>
      <c r="K140" s="366"/>
      <c r="L140" s="367" t="s">
        <v>141</v>
      </c>
      <c r="M140" s="748"/>
      <c r="N140" s="749"/>
      <c r="O140" s="749"/>
      <c r="P140" s="367" t="s">
        <v>262</v>
      </c>
      <c r="Q140" s="829">
        <f t="shared" si="0"/>
        <v>0</v>
      </c>
      <c r="R140" s="830"/>
      <c r="S140" s="830"/>
      <c r="T140" s="831"/>
      <c r="U140" s="835"/>
      <c r="V140" s="836"/>
      <c r="W140" s="836"/>
      <c r="X140" s="839"/>
      <c r="Y140" s="1076"/>
      <c r="Z140" s="832" t="s">
        <v>306</v>
      </c>
      <c r="AA140" s="833"/>
      <c r="AB140" s="833"/>
      <c r="AC140" s="833"/>
      <c r="AD140" s="833"/>
      <c r="AE140" s="833"/>
      <c r="AF140" s="64" t="s">
        <v>106</v>
      </c>
      <c r="AG140" s="350"/>
      <c r="AH140" s="748"/>
      <c r="AI140" s="749"/>
      <c r="AJ140" s="749"/>
      <c r="AK140" s="418" t="s">
        <v>262</v>
      </c>
      <c r="AL140" s="302"/>
      <c r="AM140" s="257"/>
      <c r="AN140" s="257"/>
      <c r="AO140" s="257"/>
      <c r="AP140" s="257"/>
      <c r="AQ140" s="257"/>
      <c r="AR140" s="257"/>
      <c r="AS140" s="257"/>
      <c r="AT140" s="257"/>
      <c r="AU140" s="257"/>
      <c r="AV140" s="257"/>
      <c r="AW140" s="257"/>
      <c r="AX140" s="257"/>
      <c r="AY140" s="257"/>
      <c r="AZ140" s="257"/>
      <c r="BA140" s="257"/>
    </row>
    <row r="141" spans="2:53" s="252" customFormat="1" ht="18.95" customHeight="1">
      <c r="B141" s="209"/>
      <c r="C141" s="777"/>
      <c r="D141" s="1110"/>
      <c r="E141" s="1079"/>
      <c r="F141" s="369" t="s">
        <v>25</v>
      </c>
      <c r="G141" s="366"/>
      <c r="H141" s="370" t="s">
        <v>26</v>
      </c>
      <c r="I141" s="370"/>
      <c r="J141" s="370"/>
      <c r="K141" s="366"/>
      <c r="L141" s="367" t="s">
        <v>141</v>
      </c>
      <c r="M141" s="748"/>
      <c r="N141" s="749"/>
      <c r="O141" s="749"/>
      <c r="P141" s="367" t="s">
        <v>262</v>
      </c>
      <c r="Q141" s="829">
        <f t="shared" si="0"/>
        <v>0</v>
      </c>
      <c r="R141" s="830"/>
      <c r="S141" s="830"/>
      <c r="T141" s="831"/>
      <c r="U141" s="835"/>
      <c r="V141" s="836"/>
      <c r="W141" s="836"/>
      <c r="X141" s="839"/>
      <c r="Y141" s="1076"/>
      <c r="Z141" s="832" t="s">
        <v>211</v>
      </c>
      <c r="AA141" s="833"/>
      <c r="AB141" s="833"/>
      <c r="AC141" s="833"/>
      <c r="AD141" s="833"/>
      <c r="AE141" s="833"/>
      <c r="AF141" s="64" t="s">
        <v>107</v>
      </c>
      <c r="AG141" s="350"/>
      <c r="AH141" s="748"/>
      <c r="AI141" s="749"/>
      <c r="AJ141" s="749"/>
      <c r="AK141" s="418" t="s">
        <v>262</v>
      </c>
      <c r="AL141" s="302"/>
      <c r="AM141" s="257"/>
      <c r="AN141" s="257"/>
      <c r="AO141" s="257"/>
      <c r="AP141" s="257"/>
      <c r="AQ141" s="257"/>
      <c r="AR141" s="257"/>
      <c r="AS141" s="257"/>
      <c r="AT141" s="257"/>
      <c r="AU141" s="257"/>
      <c r="AV141" s="257"/>
      <c r="AW141" s="257"/>
      <c r="AX141" s="257"/>
      <c r="AY141" s="257"/>
      <c r="AZ141" s="257"/>
      <c r="BA141" s="257"/>
    </row>
    <row r="142" spans="2:53" s="252" customFormat="1" ht="18.95" customHeight="1">
      <c r="B142" s="209"/>
      <c r="C142" s="777"/>
      <c r="D142" s="1110"/>
      <c r="E142" s="1080"/>
      <c r="F142" s="371" t="s">
        <v>25</v>
      </c>
      <c r="G142" s="374"/>
      <c r="H142" s="372" t="s">
        <v>26</v>
      </c>
      <c r="I142" s="372"/>
      <c r="J142" s="372"/>
      <c r="K142" s="374"/>
      <c r="L142" s="375" t="s">
        <v>141</v>
      </c>
      <c r="M142" s="748"/>
      <c r="N142" s="749"/>
      <c r="O142" s="749"/>
      <c r="P142" s="367" t="s">
        <v>262</v>
      </c>
      <c r="Q142" s="1086">
        <f t="shared" si="0"/>
        <v>0</v>
      </c>
      <c r="R142" s="1087"/>
      <c r="S142" s="1087"/>
      <c r="T142" s="1088"/>
      <c r="U142" s="1115"/>
      <c r="V142" s="1116"/>
      <c r="W142" s="1116"/>
      <c r="X142" s="1117"/>
      <c r="Y142" s="1076"/>
      <c r="Z142" s="832" t="s">
        <v>166</v>
      </c>
      <c r="AA142" s="833"/>
      <c r="AB142" s="833"/>
      <c r="AC142" s="833"/>
      <c r="AD142" s="833"/>
      <c r="AE142" s="833"/>
      <c r="AF142" s="64" t="s">
        <v>108</v>
      </c>
      <c r="AG142" s="350"/>
      <c r="AH142" s="748"/>
      <c r="AI142" s="749"/>
      <c r="AJ142" s="749"/>
      <c r="AK142" s="418" t="s">
        <v>262</v>
      </c>
      <c r="AL142" s="302"/>
      <c r="AM142" s="257"/>
      <c r="AN142" s="257"/>
      <c r="AO142" s="257"/>
      <c r="AP142" s="257"/>
      <c r="AQ142" s="257"/>
      <c r="AR142" s="257"/>
      <c r="AS142" s="257"/>
      <c r="AT142" s="257"/>
      <c r="AU142" s="257"/>
      <c r="AV142" s="257"/>
      <c r="AW142" s="257"/>
      <c r="AX142" s="257"/>
      <c r="AY142" s="257"/>
      <c r="AZ142" s="257"/>
      <c r="BA142" s="257"/>
    </row>
    <row r="143" spans="2:53" s="252" customFormat="1" ht="18.95" customHeight="1">
      <c r="B143" s="209"/>
      <c r="C143" s="777"/>
      <c r="D143" s="1111"/>
      <c r="E143" s="420" t="s">
        <v>64</v>
      </c>
      <c r="F143" s="389"/>
      <c r="G143" s="389"/>
      <c r="H143" s="389"/>
      <c r="I143" s="389"/>
      <c r="J143" s="389"/>
      <c r="K143" s="389"/>
      <c r="L143" s="390"/>
      <c r="M143" s="826"/>
      <c r="N143" s="827"/>
      <c r="O143" s="827"/>
      <c r="P143" s="828"/>
      <c r="Q143" s="829">
        <f>SUM(Q131:T142)</f>
        <v>0</v>
      </c>
      <c r="R143" s="830"/>
      <c r="S143" s="830"/>
      <c r="T143" s="831"/>
      <c r="U143" s="1084">
        <f>IF(OR(Q130="",M130=""),0,ROUND(Q143/(Q130/M130),0))</f>
        <v>0</v>
      </c>
      <c r="V143" s="1085"/>
      <c r="W143" s="1085"/>
      <c r="X143" s="68" t="s">
        <v>262</v>
      </c>
      <c r="Y143" s="1076"/>
      <c r="Z143" s="832" t="s">
        <v>1</v>
      </c>
      <c r="AA143" s="833"/>
      <c r="AB143" s="833"/>
      <c r="AC143" s="833"/>
      <c r="AD143" s="833"/>
      <c r="AE143" s="833"/>
      <c r="AF143" s="64" t="s">
        <v>244</v>
      </c>
      <c r="AG143" s="350"/>
      <c r="AH143" s="748"/>
      <c r="AI143" s="749"/>
      <c r="AJ143" s="749"/>
      <c r="AK143" s="418" t="s">
        <v>262</v>
      </c>
      <c r="AL143" s="302"/>
      <c r="AM143" s="257"/>
      <c r="AN143" s="257"/>
      <c r="AO143" s="257"/>
      <c r="AP143" s="257"/>
      <c r="AQ143" s="257"/>
      <c r="AR143" s="257"/>
      <c r="AS143" s="257"/>
      <c r="AT143" s="257"/>
      <c r="AU143" s="257"/>
      <c r="AV143" s="257"/>
      <c r="AW143" s="257"/>
      <c r="AX143" s="257"/>
      <c r="AY143" s="257"/>
      <c r="AZ143" s="257"/>
      <c r="BA143" s="257"/>
    </row>
    <row r="144" spans="2:53" s="252" customFormat="1" ht="18.95" customHeight="1">
      <c r="B144" s="209"/>
      <c r="C144" s="777"/>
      <c r="D144" s="568" t="s">
        <v>264</v>
      </c>
      <c r="E144" s="569"/>
      <c r="F144" s="570"/>
      <c r="G144" s="568" t="s">
        <v>63</v>
      </c>
      <c r="H144" s="569"/>
      <c r="I144" s="569"/>
      <c r="J144" s="569"/>
      <c r="K144" s="569"/>
      <c r="L144" s="570"/>
      <c r="M144" s="748"/>
      <c r="N144" s="749"/>
      <c r="O144" s="749"/>
      <c r="P144" s="367" t="s">
        <v>262</v>
      </c>
      <c r="Q144" s="1104"/>
      <c r="R144" s="827"/>
      <c r="S144" s="827"/>
      <c r="T144" s="828"/>
      <c r="U144" s="1104"/>
      <c r="V144" s="827"/>
      <c r="W144" s="827"/>
      <c r="X144" s="827"/>
      <c r="Y144" s="1077"/>
      <c r="Z144" s="832" t="s">
        <v>37</v>
      </c>
      <c r="AA144" s="833"/>
      <c r="AB144" s="833"/>
      <c r="AC144" s="833"/>
      <c r="AD144" s="833"/>
      <c r="AE144" s="833"/>
      <c r="AF144" s="65" t="s">
        <v>0</v>
      </c>
      <c r="AG144" s="53"/>
      <c r="AH144" s="748"/>
      <c r="AI144" s="749"/>
      <c r="AJ144" s="749"/>
      <c r="AK144" s="418" t="s">
        <v>262</v>
      </c>
      <c r="AL144" s="302"/>
      <c r="AM144" s="257"/>
      <c r="AN144" s="257"/>
      <c r="AO144" s="257"/>
      <c r="AP144" s="257"/>
      <c r="AQ144" s="257"/>
      <c r="AR144" s="257"/>
      <c r="AS144" s="257"/>
      <c r="AT144" s="257"/>
      <c r="AU144" s="257"/>
      <c r="AV144" s="257"/>
      <c r="AW144" s="257"/>
      <c r="AX144" s="257"/>
      <c r="AY144" s="257"/>
      <c r="AZ144" s="257"/>
      <c r="BA144" s="257"/>
    </row>
    <row r="145" spans="2:66" s="252" customFormat="1" ht="18.95" customHeight="1" thickBot="1">
      <c r="B145" s="209"/>
      <c r="C145" s="778"/>
      <c r="D145" s="804" t="s">
        <v>32</v>
      </c>
      <c r="E145" s="805"/>
      <c r="F145" s="805"/>
      <c r="G145" s="805"/>
      <c r="H145" s="805"/>
      <c r="I145" s="805"/>
      <c r="J145" s="805"/>
      <c r="K145" s="805"/>
      <c r="L145" s="805"/>
      <c r="M145" s="805"/>
      <c r="N145" s="805"/>
      <c r="O145" s="805"/>
      <c r="P145" s="805"/>
      <c r="Q145" s="805"/>
      <c r="R145" s="805"/>
      <c r="S145" s="805"/>
      <c r="T145" s="806"/>
      <c r="U145" s="816">
        <f>+M130+U143+M144</f>
        <v>0</v>
      </c>
      <c r="V145" s="817"/>
      <c r="W145" s="817"/>
      <c r="X145" s="99" t="s">
        <v>262</v>
      </c>
      <c r="Y145" s="818" t="s">
        <v>365</v>
      </c>
      <c r="Z145" s="819"/>
      <c r="AA145" s="819"/>
      <c r="AB145" s="819"/>
      <c r="AC145" s="819"/>
      <c r="AD145" s="819"/>
      <c r="AE145" s="819"/>
      <c r="AF145" s="819"/>
      <c r="AG145" s="820"/>
      <c r="AH145" s="821">
        <f>+AH130+AF136+AH137+AH138+AH139+AH140+AH142+AH143+AH144+AH141</f>
        <v>0</v>
      </c>
      <c r="AI145" s="822"/>
      <c r="AJ145" s="822"/>
      <c r="AK145" s="104" t="s">
        <v>262</v>
      </c>
      <c r="AL145" s="302"/>
      <c r="AM145" s="257"/>
      <c r="AN145" s="257"/>
      <c r="AO145" s="257"/>
      <c r="AP145" s="257"/>
      <c r="AQ145" s="257"/>
      <c r="AR145" s="257"/>
      <c r="AS145" s="257"/>
      <c r="AT145" s="257"/>
      <c r="AU145" s="257"/>
      <c r="AV145" s="257"/>
      <c r="AW145" s="257"/>
      <c r="AX145" s="257"/>
      <c r="AY145" s="257"/>
      <c r="AZ145" s="257"/>
      <c r="BA145" s="257"/>
    </row>
    <row r="146" spans="2:66" s="252" customFormat="1" ht="18.95" customHeight="1" thickTop="1">
      <c r="B146" s="209"/>
      <c r="C146" s="776" t="s">
        <v>227</v>
      </c>
      <c r="D146" s="779" t="s">
        <v>42</v>
      </c>
      <c r="E146" s="780"/>
      <c r="F146" s="780"/>
      <c r="G146" s="780"/>
      <c r="H146" s="780"/>
      <c r="I146" s="780"/>
      <c r="J146" s="780"/>
      <c r="K146" s="780"/>
      <c r="L146" s="781"/>
      <c r="M146" s="770"/>
      <c r="N146" s="771"/>
      <c r="O146" s="771"/>
      <c r="P146" s="410" t="s">
        <v>262</v>
      </c>
      <c r="Q146" s="798"/>
      <c r="R146" s="799"/>
      <c r="S146" s="799"/>
      <c r="T146" s="834"/>
      <c r="U146" s="798"/>
      <c r="V146" s="799"/>
      <c r="W146" s="799"/>
      <c r="X146" s="800"/>
      <c r="Y146" s="840" t="s">
        <v>373</v>
      </c>
      <c r="Z146" s="843" t="s">
        <v>373</v>
      </c>
      <c r="AA146" s="812" t="s">
        <v>373</v>
      </c>
      <c r="AB146" s="812"/>
      <c r="AC146" s="812"/>
      <c r="AD146" s="812"/>
      <c r="AE146" s="812"/>
      <c r="AF146" s="812"/>
      <c r="AG146" s="812"/>
      <c r="AH146" s="421" t="s">
        <v>373</v>
      </c>
      <c r="AI146" s="421"/>
      <c r="AJ146" s="421" t="s">
        <v>373</v>
      </c>
      <c r="AK146" s="422" t="s">
        <v>373</v>
      </c>
      <c r="AL146" s="302"/>
      <c r="AM146" s="257"/>
      <c r="AN146" s="257"/>
      <c r="AO146" s="257"/>
      <c r="AP146" s="257"/>
      <c r="AQ146" s="257"/>
      <c r="AR146" s="257"/>
      <c r="AS146" s="257"/>
      <c r="AT146" s="257"/>
      <c r="AU146" s="257"/>
      <c r="AV146" s="257"/>
      <c r="AW146" s="257"/>
      <c r="AX146" s="257"/>
      <c r="AY146" s="257"/>
      <c r="AZ146" s="257"/>
      <c r="BA146" s="257"/>
    </row>
    <row r="147" spans="2:66" s="252" customFormat="1" ht="18.95" customHeight="1">
      <c r="B147" s="209"/>
      <c r="C147" s="777"/>
      <c r="D147" s="846" t="s">
        <v>281</v>
      </c>
      <c r="E147" s="423"/>
      <c r="F147" s="424" t="s">
        <v>25</v>
      </c>
      <c r="G147" s="424"/>
      <c r="H147" s="424" t="s">
        <v>26</v>
      </c>
      <c r="I147" s="424"/>
      <c r="J147" s="424"/>
      <c r="K147" s="424"/>
      <c r="L147" s="425" t="s">
        <v>141</v>
      </c>
      <c r="M147" s="748"/>
      <c r="N147" s="749"/>
      <c r="O147" s="749"/>
      <c r="P147" s="367" t="s">
        <v>262</v>
      </c>
      <c r="Q147" s="835"/>
      <c r="R147" s="836"/>
      <c r="S147" s="836"/>
      <c r="T147" s="837"/>
      <c r="U147" s="835"/>
      <c r="V147" s="836"/>
      <c r="W147" s="836"/>
      <c r="X147" s="839"/>
      <c r="Y147" s="841"/>
      <c r="Z147" s="844"/>
      <c r="AA147" s="848" t="s">
        <v>373</v>
      </c>
      <c r="AB147" s="848"/>
      <c r="AC147" s="848"/>
      <c r="AD147" s="848"/>
      <c r="AE147" s="848"/>
      <c r="AF147" s="848"/>
      <c r="AG147" s="848"/>
      <c r="AH147" s="209" t="s">
        <v>373</v>
      </c>
      <c r="AI147" s="209"/>
      <c r="AJ147" s="209" t="s">
        <v>373</v>
      </c>
      <c r="AK147" s="426" t="s">
        <v>373</v>
      </c>
      <c r="AL147" s="302"/>
      <c r="AM147" s="257"/>
      <c r="AN147" s="257"/>
      <c r="AO147" s="257"/>
      <c r="AP147" s="257"/>
      <c r="AQ147" s="257"/>
      <c r="AR147" s="257"/>
      <c r="AS147" s="257"/>
      <c r="AT147" s="257"/>
      <c r="AU147" s="257"/>
      <c r="AV147" s="257"/>
      <c r="AW147" s="257"/>
      <c r="AX147" s="257"/>
      <c r="AY147" s="257"/>
      <c r="AZ147" s="257"/>
      <c r="BA147" s="257"/>
    </row>
    <row r="148" spans="2:66" s="252" customFormat="1" ht="18.95" customHeight="1" thickBot="1">
      <c r="B148" s="209"/>
      <c r="C148" s="777"/>
      <c r="D148" s="846"/>
      <c r="E148" s="427"/>
      <c r="F148" s="428" t="s">
        <v>25</v>
      </c>
      <c r="G148" s="428"/>
      <c r="H148" s="428" t="s">
        <v>26</v>
      </c>
      <c r="I148" s="428"/>
      <c r="J148" s="428"/>
      <c r="K148" s="428"/>
      <c r="L148" s="429" t="s">
        <v>141</v>
      </c>
      <c r="M148" s="748"/>
      <c r="N148" s="749"/>
      <c r="O148" s="749"/>
      <c r="P148" s="367" t="s">
        <v>262</v>
      </c>
      <c r="Q148" s="835"/>
      <c r="R148" s="836"/>
      <c r="S148" s="836"/>
      <c r="T148" s="837"/>
      <c r="U148" s="835"/>
      <c r="V148" s="836"/>
      <c r="W148" s="836"/>
      <c r="X148" s="839"/>
      <c r="Y148" s="842"/>
      <c r="Z148" s="845"/>
      <c r="AA148" s="849" t="s">
        <v>373</v>
      </c>
      <c r="AB148" s="849"/>
      <c r="AC148" s="849"/>
      <c r="AD148" s="849"/>
      <c r="AE148" s="849"/>
      <c r="AF148" s="849"/>
      <c r="AG148" s="849"/>
      <c r="AH148" s="850" t="s">
        <v>373</v>
      </c>
      <c r="AI148" s="850"/>
      <c r="AJ148" s="850"/>
      <c r="AK148" s="851"/>
      <c r="AL148" s="302"/>
      <c r="AM148" s="257"/>
      <c r="AN148" s="257"/>
      <c r="AO148" s="257"/>
      <c r="AP148" s="257"/>
      <c r="AQ148" s="257"/>
      <c r="AR148" s="257"/>
      <c r="AS148" s="257"/>
      <c r="AT148" s="257"/>
      <c r="AU148" s="257"/>
      <c r="AV148" s="257"/>
      <c r="AW148" s="257"/>
      <c r="AX148" s="257"/>
      <c r="AY148" s="257"/>
      <c r="AZ148" s="257"/>
      <c r="BA148" s="257"/>
    </row>
    <row r="149" spans="2:66" s="252" customFormat="1" ht="18.95" customHeight="1" thickTop="1" thickBot="1">
      <c r="B149" s="209"/>
      <c r="C149" s="778"/>
      <c r="D149" s="847"/>
      <c r="E149" s="430"/>
      <c r="F149" s="431" t="s">
        <v>25</v>
      </c>
      <c r="G149" s="431"/>
      <c r="H149" s="431" t="s">
        <v>26</v>
      </c>
      <c r="I149" s="431"/>
      <c r="J149" s="431"/>
      <c r="K149" s="431"/>
      <c r="L149" s="432" t="s">
        <v>141</v>
      </c>
      <c r="M149" s="807"/>
      <c r="N149" s="808"/>
      <c r="O149" s="808"/>
      <c r="P149" s="411" t="s">
        <v>262</v>
      </c>
      <c r="Q149" s="801"/>
      <c r="R149" s="802"/>
      <c r="S149" s="802"/>
      <c r="T149" s="838"/>
      <c r="U149" s="801"/>
      <c r="V149" s="802"/>
      <c r="W149" s="802"/>
      <c r="X149" s="803"/>
      <c r="Y149" s="852" t="s">
        <v>229</v>
      </c>
      <c r="Z149" s="853"/>
      <c r="AA149" s="853"/>
      <c r="AB149" s="854" t="s">
        <v>241</v>
      </c>
      <c r="AC149" s="855"/>
      <c r="AD149" s="855"/>
      <c r="AE149" s="855"/>
      <c r="AF149" s="855"/>
      <c r="AG149" s="855"/>
      <c r="AH149" s="855"/>
      <c r="AI149" s="855"/>
      <c r="AJ149" s="855"/>
      <c r="AK149" s="856"/>
      <c r="AL149" s="302"/>
      <c r="AM149" s="257"/>
      <c r="AN149" s="257"/>
      <c r="AO149" s="257"/>
      <c r="AP149" s="257"/>
      <c r="AQ149" s="257"/>
      <c r="AR149" s="257"/>
      <c r="AS149" s="257"/>
      <c r="AT149" s="257"/>
      <c r="AU149" s="257"/>
      <c r="AV149" s="257"/>
      <c r="AW149" s="257"/>
      <c r="AX149" s="257"/>
      <c r="AY149" s="257"/>
      <c r="AZ149" s="257"/>
      <c r="BA149" s="257"/>
    </row>
    <row r="150" spans="2:66" s="252" customFormat="1" ht="18.95" customHeight="1">
      <c r="B150" s="209"/>
      <c r="C150" s="776" t="s">
        <v>366</v>
      </c>
      <c r="D150" s="809" t="s">
        <v>233</v>
      </c>
      <c r="E150" s="810"/>
      <c r="F150" s="810"/>
      <c r="G150" s="810"/>
      <c r="H150" s="810"/>
      <c r="I150" s="810"/>
      <c r="J150" s="810"/>
      <c r="K150" s="810"/>
      <c r="L150" s="811"/>
      <c r="M150" s="770"/>
      <c r="N150" s="771"/>
      <c r="O150" s="771"/>
      <c r="P150" s="410" t="s">
        <v>262</v>
      </c>
      <c r="Q150" s="792"/>
      <c r="R150" s="793"/>
      <c r="S150" s="793"/>
      <c r="T150" s="794"/>
      <c r="U150" s="798"/>
      <c r="V150" s="799"/>
      <c r="W150" s="799"/>
      <c r="X150" s="800"/>
      <c r="Y150" s="786" t="s">
        <v>278</v>
      </c>
      <c r="Z150" s="787"/>
      <c r="AA150" s="787"/>
      <c r="AB150" s="787"/>
      <c r="AC150" s="787"/>
      <c r="AD150" s="787"/>
      <c r="AE150" s="787"/>
      <c r="AF150" s="787"/>
      <c r="AG150" s="787"/>
      <c r="AH150" s="787"/>
      <c r="AI150" s="787"/>
      <c r="AJ150" s="787"/>
      <c r="AK150" s="788"/>
      <c r="AL150" s="302"/>
      <c r="AM150" s="257"/>
      <c r="AN150" s="257"/>
      <c r="AO150" s="257"/>
      <c r="AP150" s="257"/>
      <c r="AQ150" s="257"/>
      <c r="AR150" s="257"/>
      <c r="AS150" s="257"/>
      <c r="AT150" s="257"/>
      <c r="AU150" s="257"/>
      <c r="AV150" s="257"/>
      <c r="AW150" s="257"/>
      <c r="AX150" s="257"/>
      <c r="AY150" s="257"/>
      <c r="AZ150" s="257"/>
      <c r="BA150" s="257"/>
    </row>
    <row r="151" spans="2:66" s="252" customFormat="1" ht="18.95" customHeight="1" thickBot="1">
      <c r="B151" s="209"/>
      <c r="C151" s="777"/>
      <c r="D151" s="804" t="s">
        <v>232</v>
      </c>
      <c r="E151" s="805"/>
      <c r="F151" s="805"/>
      <c r="G151" s="805"/>
      <c r="H151" s="805"/>
      <c r="I151" s="805"/>
      <c r="J151" s="805"/>
      <c r="K151" s="805"/>
      <c r="L151" s="806"/>
      <c r="M151" s="807"/>
      <c r="N151" s="808"/>
      <c r="O151" s="808"/>
      <c r="P151" s="411" t="s">
        <v>262</v>
      </c>
      <c r="Q151" s="795"/>
      <c r="R151" s="796"/>
      <c r="S151" s="796"/>
      <c r="T151" s="797"/>
      <c r="U151" s="801"/>
      <c r="V151" s="802"/>
      <c r="W151" s="802"/>
      <c r="X151" s="803"/>
      <c r="Y151" s="789"/>
      <c r="Z151" s="790"/>
      <c r="AA151" s="790"/>
      <c r="AB151" s="790"/>
      <c r="AC151" s="790"/>
      <c r="AD151" s="790"/>
      <c r="AE151" s="790"/>
      <c r="AF151" s="790"/>
      <c r="AG151" s="790"/>
      <c r="AH151" s="790"/>
      <c r="AI151" s="790"/>
      <c r="AJ151" s="790"/>
      <c r="AK151" s="791"/>
      <c r="AL151" s="302"/>
      <c r="AM151" s="257"/>
      <c r="AN151" s="257"/>
      <c r="AO151" s="257"/>
      <c r="AP151" s="257"/>
      <c r="AQ151" s="257"/>
      <c r="AR151" s="257"/>
      <c r="AS151" s="257"/>
      <c r="AT151" s="257"/>
      <c r="AU151" s="257"/>
      <c r="AV151" s="257"/>
      <c r="AW151" s="257"/>
      <c r="AX151" s="257"/>
      <c r="AY151" s="257"/>
      <c r="AZ151" s="257"/>
      <c r="BA151" s="257"/>
    </row>
    <row r="152" spans="2:66" s="252" customFormat="1" ht="18.95" customHeight="1">
      <c r="B152" s="209"/>
      <c r="C152" s="784"/>
      <c r="D152" s="809" t="s">
        <v>368</v>
      </c>
      <c r="E152" s="810"/>
      <c r="F152" s="810"/>
      <c r="G152" s="810"/>
      <c r="H152" s="810"/>
      <c r="I152" s="810"/>
      <c r="J152" s="810"/>
      <c r="K152" s="810"/>
      <c r="L152" s="811"/>
      <c r="M152" s="770"/>
      <c r="N152" s="771"/>
      <c r="O152" s="771"/>
      <c r="P152" s="410" t="s">
        <v>262</v>
      </c>
      <c r="Q152" s="792"/>
      <c r="R152" s="793"/>
      <c r="S152" s="793"/>
      <c r="T152" s="794"/>
      <c r="U152" s="798"/>
      <c r="V152" s="799"/>
      <c r="W152" s="799"/>
      <c r="X152" s="800"/>
      <c r="Y152" s="433" t="s">
        <v>369</v>
      </c>
      <c r="Z152" s="434"/>
      <c r="AA152" s="434"/>
      <c r="AB152" s="434"/>
      <c r="AC152" s="434"/>
      <c r="AD152" s="434"/>
      <c r="AE152" s="434"/>
      <c r="AF152" s="434"/>
      <c r="AG152" s="434"/>
      <c r="AH152" s="434"/>
      <c r="AI152" s="434"/>
      <c r="AJ152" s="434"/>
      <c r="AK152" s="435"/>
      <c r="AL152" s="302"/>
      <c r="AM152" s="257"/>
      <c r="AN152" s="257"/>
      <c r="AO152" s="257"/>
      <c r="AP152" s="257"/>
      <c r="AQ152" s="257"/>
      <c r="AR152" s="257"/>
      <c r="AS152" s="257"/>
      <c r="AT152" s="257"/>
      <c r="AU152" s="257"/>
      <c r="AV152" s="257"/>
      <c r="AW152" s="257"/>
      <c r="AX152" s="257"/>
      <c r="AY152" s="257"/>
      <c r="AZ152" s="257"/>
      <c r="BA152" s="257"/>
    </row>
    <row r="153" spans="2:66" s="252" customFormat="1" ht="18.95" customHeight="1" thickBot="1">
      <c r="B153" s="209"/>
      <c r="C153" s="785"/>
      <c r="D153" s="804" t="s">
        <v>367</v>
      </c>
      <c r="E153" s="805"/>
      <c r="F153" s="805"/>
      <c r="G153" s="805"/>
      <c r="H153" s="805"/>
      <c r="I153" s="805"/>
      <c r="J153" s="805"/>
      <c r="K153" s="805"/>
      <c r="L153" s="806"/>
      <c r="M153" s="807"/>
      <c r="N153" s="808"/>
      <c r="O153" s="808"/>
      <c r="P153" s="411" t="s">
        <v>262</v>
      </c>
      <c r="Q153" s="795"/>
      <c r="R153" s="796"/>
      <c r="S153" s="796"/>
      <c r="T153" s="797"/>
      <c r="U153" s="801"/>
      <c r="V153" s="802"/>
      <c r="W153" s="802"/>
      <c r="X153" s="803"/>
      <c r="Y153" s="433" t="s">
        <v>370</v>
      </c>
      <c r="Z153" s="434"/>
      <c r="AA153" s="434"/>
      <c r="AB153" s="434"/>
      <c r="AC153" s="434"/>
      <c r="AD153" s="434"/>
      <c r="AE153" s="434"/>
      <c r="AF153" s="434"/>
      <c r="AG153" s="434"/>
      <c r="AH153" s="434"/>
      <c r="AI153" s="434"/>
      <c r="AJ153" s="434"/>
      <c r="AK153" s="435"/>
      <c r="AL153" s="302"/>
      <c r="AM153" s="257"/>
      <c r="AN153" s="257"/>
      <c r="AO153" s="257"/>
      <c r="AP153" s="257"/>
      <c r="AQ153" s="257"/>
      <c r="AR153" s="257"/>
      <c r="AS153" s="257"/>
      <c r="AT153" s="257"/>
      <c r="AU153" s="257"/>
      <c r="AV153" s="257"/>
      <c r="AW153" s="257"/>
      <c r="AX153" s="257"/>
      <c r="AY153" s="257"/>
      <c r="AZ153" s="257"/>
      <c r="BA153" s="257"/>
    </row>
    <row r="154" spans="2:66" s="252" customFormat="1" ht="18.95" customHeight="1">
      <c r="B154" s="209"/>
      <c r="C154" s="776" t="s">
        <v>279</v>
      </c>
      <c r="D154" s="779" t="s">
        <v>42</v>
      </c>
      <c r="E154" s="780"/>
      <c r="F154" s="780"/>
      <c r="G154" s="780"/>
      <c r="H154" s="780"/>
      <c r="I154" s="780"/>
      <c r="J154" s="780"/>
      <c r="K154" s="780"/>
      <c r="L154" s="781"/>
      <c r="M154" s="770"/>
      <c r="N154" s="771"/>
      <c r="O154" s="771"/>
      <c r="P154" s="410" t="s">
        <v>262</v>
      </c>
      <c r="Q154" s="792"/>
      <c r="R154" s="793"/>
      <c r="S154" s="793"/>
      <c r="T154" s="794"/>
      <c r="U154" s="798"/>
      <c r="V154" s="799"/>
      <c r="W154" s="799"/>
      <c r="X154" s="800"/>
      <c r="Y154" s="786" t="s">
        <v>177</v>
      </c>
      <c r="Z154" s="787"/>
      <c r="AA154" s="787"/>
      <c r="AB154" s="787"/>
      <c r="AC154" s="787"/>
      <c r="AD154" s="787"/>
      <c r="AE154" s="787"/>
      <c r="AF154" s="787"/>
      <c r="AG154" s="787"/>
      <c r="AH154" s="787"/>
      <c r="AI154" s="787"/>
      <c r="AJ154" s="787"/>
      <c r="AK154" s="788"/>
      <c r="AL154" s="302"/>
      <c r="AM154" s="257"/>
      <c r="AN154" s="257"/>
      <c r="AO154" s="257"/>
      <c r="AP154" s="257"/>
      <c r="AQ154" s="257"/>
      <c r="AR154" s="257"/>
      <c r="AS154" s="257"/>
      <c r="AT154" s="257"/>
      <c r="AU154" s="257"/>
      <c r="AV154" s="257"/>
      <c r="AW154" s="257"/>
      <c r="AX154" s="257"/>
      <c r="AY154" s="257"/>
      <c r="AZ154" s="257"/>
      <c r="BA154" s="257"/>
    </row>
    <row r="155" spans="2:66" s="252" customFormat="1" ht="18.95" customHeight="1">
      <c r="B155" s="209"/>
      <c r="C155" s="777"/>
      <c r="D155" s="1096" t="s">
        <v>281</v>
      </c>
      <c r="E155" s="423"/>
      <c r="F155" s="424" t="s">
        <v>25</v>
      </c>
      <c r="G155" s="424"/>
      <c r="H155" s="424" t="s">
        <v>26</v>
      </c>
      <c r="I155" s="424"/>
      <c r="J155" s="424"/>
      <c r="K155" s="424"/>
      <c r="L155" s="425" t="s">
        <v>141</v>
      </c>
      <c r="M155" s="748"/>
      <c r="N155" s="749"/>
      <c r="O155" s="749"/>
      <c r="P155" s="367" t="s">
        <v>262</v>
      </c>
      <c r="Q155" s="1091"/>
      <c r="R155" s="1092"/>
      <c r="S155" s="1092"/>
      <c r="T155" s="1093"/>
      <c r="U155" s="835"/>
      <c r="V155" s="836"/>
      <c r="W155" s="836"/>
      <c r="X155" s="839"/>
      <c r="Y155" s="1094"/>
      <c r="Z155" s="890"/>
      <c r="AA155" s="890"/>
      <c r="AB155" s="890"/>
      <c r="AC155" s="890"/>
      <c r="AD155" s="890"/>
      <c r="AE155" s="890"/>
      <c r="AF155" s="890"/>
      <c r="AG155" s="890"/>
      <c r="AH155" s="890"/>
      <c r="AI155" s="890"/>
      <c r="AJ155" s="890"/>
      <c r="AK155" s="1095"/>
      <c r="AL155" s="302"/>
      <c r="AM155" s="257"/>
      <c r="AN155" s="257"/>
      <c r="AO155" s="257"/>
      <c r="AP155" s="257"/>
      <c r="AQ155" s="257"/>
      <c r="AR155" s="257"/>
      <c r="AS155" s="257"/>
      <c r="AT155" s="257"/>
      <c r="AU155" s="257"/>
      <c r="AV155" s="257"/>
      <c r="AW155" s="257"/>
      <c r="AX155" s="257"/>
      <c r="AY155" s="257"/>
      <c r="AZ155" s="257"/>
      <c r="BA155" s="257"/>
    </row>
    <row r="156" spans="2:66" s="252" customFormat="1" ht="18.95" customHeight="1" thickBot="1">
      <c r="B156" s="209"/>
      <c r="C156" s="778"/>
      <c r="D156" s="1097"/>
      <c r="E156" s="436"/>
      <c r="F156" s="437" t="s">
        <v>25</v>
      </c>
      <c r="G156" s="437"/>
      <c r="H156" s="437" t="s">
        <v>26</v>
      </c>
      <c r="I156" s="437"/>
      <c r="J156" s="437"/>
      <c r="K156" s="437"/>
      <c r="L156" s="438" t="s">
        <v>141</v>
      </c>
      <c r="M156" s="807"/>
      <c r="N156" s="808"/>
      <c r="O156" s="808"/>
      <c r="P156" s="411" t="s">
        <v>262</v>
      </c>
      <c r="Q156" s="795"/>
      <c r="R156" s="796"/>
      <c r="S156" s="796"/>
      <c r="T156" s="797"/>
      <c r="U156" s="801"/>
      <c r="V156" s="802"/>
      <c r="W156" s="802"/>
      <c r="X156" s="803"/>
      <c r="Y156" s="789"/>
      <c r="Z156" s="790"/>
      <c r="AA156" s="790"/>
      <c r="AB156" s="790"/>
      <c r="AC156" s="790"/>
      <c r="AD156" s="790"/>
      <c r="AE156" s="790"/>
      <c r="AF156" s="790"/>
      <c r="AG156" s="790"/>
      <c r="AH156" s="790"/>
      <c r="AI156" s="790"/>
      <c r="AJ156" s="790"/>
      <c r="AK156" s="791"/>
      <c r="AL156" s="302"/>
      <c r="AM156" s="257"/>
      <c r="AN156" s="257"/>
      <c r="AO156" s="257"/>
      <c r="AP156" s="257"/>
      <c r="AQ156" s="257"/>
      <c r="AR156" s="257"/>
      <c r="AS156" s="257"/>
      <c r="AT156" s="257"/>
      <c r="AU156" s="257"/>
      <c r="AV156" s="257"/>
      <c r="AW156" s="257"/>
      <c r="AX156" s="257"/>
      <c r="AY156" s="257"/>
      <c r="AZ156" s="257"/>
      <c r="BA156" s="257"/>
    </row>
    <row r="157" spans="2:66" s="252" customFormat="1" ht="18.95" customHeight="1">
      <c r="B157" s="209"/>
      <c r="C157" s="307" t="s">
        <v>301</v>
      </c>
      <c r="D157" s="439"/>
      <c r="E157" s="309"/>
      <c r="F157" s="241"/>
      <c r="G157" s="241"/>
      <c r="H157" s="241"/>
      <c r="I157" s="241"/>
      <c r="J157" s="241"/>
      <c r="K157" s="241"/>
      <c r="L157" s="241"/>
      <c r="M157" s="241"/>
      <c r="N157" s="241"/>
      <c r="O157" s="241"/>
      <c r="P157" s="308"/>
      <c r="Q157" s="308"/>
      <c r="R157" s="308"/>
      <c r="S157" s="308"/>
      <c r="T157" s="308"/>
      <c r="U157" s="308"/>
      <c r="V157" s="308"/>
      <c r="W157" s="308"/>
      <c r="X157" s="308"/>
      <c r="Y157" s="434"/>
      <c r="Z157" s="434"/>
      <c r="AA157" s="434"/>
      <c r="AB157" s="434"/>
      <c r="AC157" s="434"/>
      <c r="AD157" s="434"/>
      <c r="AE157" s="434"/>
      <c r="AF157" s="434"/>
      <c r="AG157" s="434"/>
      <c r="AH157" s="434"/>
      <c r="AI157" s="434"/>
      <c r="AJ157" s="434"/>
      <c r="AK157" s="241"/>
      <c r="AL157" s="302"/>
      <c r="AM157" s="257"/>
      <c r="AN157" s="257"/>
      <c r="AO157" s="257"/>
      <c r="AP157" s="257"/>
      <c r="AQ157" s="257"/>
      <c r="AR157" s="257"/>
      <c r="AS157" s="257"/>
      <c r="AT157" s="257"/>
      <c r="AU157" s="257"/>
      <c r="AV157" s="257"/>
      <c r="AW157" s="257"/>
      <c r="AX157" s="257"/>
      <c r="AY157" s="257"/>
      <c r="AZ157" s="257"/>
      <c r="BA157" s="257"/>
    </row>
    <row r="158" spans="2:66" s="251" customFormat="1" ht="14.1" customHeight="1">
      <c r="B158" s="241"/>
      <c r="C158" s="307" t="s">
        <v>307</v>
      </c>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404"/>
      <c r="AN158" s="404"/>
      <c r="AO158" s="404"/>
      <c r="AP158" s="404"/>
      <c r="AQ158" s="404"/>
      <c r="AR158" s="404"/>
      <c r="AS158" s="404"/>
      <c r="AT158" s="404"/>
      <c r="AU158" s="404"/>
      <c r="AV158" s="404"/>
      <c r="AW158" s="404"/>
      <c r="AX158" s="404"/>
      <c r="AY158" s="404"/>
      <c r="AZ158" s="404"/>
      <c r="BA158" s="404"/>
    </row>
    <row r="159" spans="2:66" s="251" customFormat="1" ht="14.1" customHeight="1">
      <c r="B159" s="241"/>
      <c r="C159" s="307" t="s">
        <v>359</v>
      </c>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09"/>
      <c r="AN159" s="404"/>
      <c r="AO159" s="404"/>
      <c r="AP159" s="404"/>
      <c r="AQ159" s="404"/>
      <c r="AR159" s="404"/>
      <c r="AS159" s="404"/>
      <c r="AT159" s="404"/>
      <c r="AU159" s="404"/>
      <c r="AV159" s="404"/>
      <c r="AW159" s="404"/>
      <c r="AX159" s="404"/>
      <c r="AY159" s="404"/>
      <c r="AZ159" s="404"/>
      <c r="BA159" s="404"/>
      <c r="BB159" s="404"/>
      <c r="BC159" s="404"/>
      <c r="BD159" s="404"/>
      <c r="BE159" s="404"/>
      <c r="BF159" s="404"/>
      <c r="BG159" s="404"/>
      <c r="BH159" s="404"/>
      <c r="BI159" s="404"/>
      <c r="BJ159" s="404"/>
      <c r="BK159" s="404"/>
      <c r="BL159" s="404"/>
      <c r="BM159" s="404"/>
      <c r="BN159" s="404"/>
    </row>
    <row r="160" spans="2:66" s="251" customFormat="1" ht="14.1" customHeight="1">
      <c r="B160" s="241"/>
      <c r="C160" s="307" t="s">
        <v>242</v>
      </c>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09"/>
      <c r="AN160" s="404"/>
      <c r="AO160" s="404"/>
      <c r="AP160" s="404"/>
      <c r="AQ160" s="404"/>
      <c r="AR160" s="404"/>
      <c r="AS160" s="404"/>
      <c r="AT160" s="404"/>
      <c r="AU160" s="404"/>
      <c r="AV160" s="404"/>
      <c r="AW160" s="404"/>
      <c r="AX160" s="404"/>
      <c r="AY160" s="404"/>
      <c r="AZ160" s="404"/>
      <c r="BA160" s="404"/>
      <c r="BB160" s="404"/>
      <c r="BC160" s="404"/>
      <c r="BD160" s="404"/>
      <c r="BE160" s="404"/>
      <c r="BF160" s="404"/>
      <c r="BG160" s="404"/>
      <c r="BH160" s="404"/>
      <c r="BI160" s="404"/>
      <c r="BJ160" s="404"/>
      <c r="BK160" s="404"/>
      <c r="BL160" s="404"/>
      <c r="BM160" s="404"/>
      <c r="BN160" s="404"/>
    </row>
    <row r="161" spans="2:91" s="251" customFormat="1" ht="14.1" customHeight="1">
      <c r="B161" s="241"/>
      <c r="C161" s="307" t="s">
        <v>308</v>
      </c>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404"/>
      <c r="AO161" s="404"/>
      <c r="AP161" s="404"/>
      <c r="AQ161" s="404"/>
      <c r="AR161" s="404"/>
      <c r="AS161" s="404"/>
      <c r="AT161" s="404"/>
      <c r="AU161" s="404"/>
      <c r="AV161" s="404"/>
      <c r="AW161" s="404"/>
      <c r="AX161" s="404"/>
      <c r="AY161" s="404"/>
      <c r="AZ161" s="404"/>
      <c r="BA161" s="404"/>
      <c r="BB161" s="404"/>
      <c r="BC161" s="404"/>
      <c r="BD161" s="404"/>
      <c r="BE161" s="404"/>
      <c r="BF161" s="404"/>
      <c r="BG161" s="404"/>
      <c r="BH161" s="404"/>
      <c r="BI161" s="404"/>
      <c r="BJ161" s="404"/>
      <c r="BK161" s="404"/>
      <c r="BL161" s="404"/>
      <c r="BM161" s="404"/>
      <c r="BN161" s="404"/>
    </row>
    <row r="162" spans="2:91" s="251" customFormat="1" ht="14.1" customHeight="1">
      <c r="B162" s="241"/>
      <c r="C162" s="307" t="s">
        <v>309</v>
      </c>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404"/>
      <c r="AO162" s="404"/>
      <c r="AP162" s="404"/>
      <c r="AQ162" s="404"/>
      <c r="AR162" s="404"/>
      <c r="AS162" s="404"/>
      <c r="AT162" s="404"/>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row>
    <row r="163" spans="2:91" s="256" customFormat="1" ht="14.1" customHeight="1">
      <c r="B163" s="241"/>
      <c r="C163" s="307" t="s">
        <v>361</v>
      </c>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row>
    <row r="164" spans="2:91" s="249" customFormat="1" ht="20.100000000000001" customHeight="1">
      <c r="C164" s="307" t="s">
        <v>310</v>
      </c>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M164" s="403"/>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6"/>
      <c r="BP164" s="440"/>
      <c r="BQ164" s="440"/>
      <c r="BR164" s="440"/>
      <c r="BS164" s="440"/>
      <c r="BT164" s="440"/>
      <c r="BU164" s="440"/>
      <c r="BV164" s="440"/>
      <c r="BW164" s="440"/>
      <c r="BX164" s="440"/>
      <c r="BY164" s="440"/>
      <c r="BZ164" s="440"/>
      <c r="CA164" s="440"/>
      <c r="CB164" s="440"/>
      <c r="CC164" s="440"/>
      <c r="CD164" s="440"/>
      <c r="CE164" s="440"/>
      <c r="CF164" s="440"/>
      <c r="CG164" s="440"/>
      <c r="CH164" s="440"/>
      <c r="CI164" s="440"/>
      <c r="CJ164" s="440"/>
      <c r="CK164" s="440"/>
      <c r="CL164" s="440"/>
      <c r="CM164" s="440"/>
    </row>
    <row r="165" spans="2:91" s="209" customFormat="1" ht="20.100000000000001" customHeight="1">
      <c r="B165" s="249"/>
      <c r="C165" s="307" t="s">
        <v>311</v>
      </c>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363"/>
      <c r="AM165" s="249"/>
      <c r="AN165" s="255"/>
      <c r="AO165" s="255"/>
      <c r="AP165" s="255"/>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2"/>
      <c r="BP165" s="441"/>
      <c r="BQ165" s="441"/>
      <c r="BR165" s="441"/>
      <c r="BS165" s="441"/>
      <c r="BT165" s="441"/>
      <c r="BU165" s="441"/>
      <c r="BV165" s="441"/>
      <c r="BW165" s="441"/>
      <c r="BX165" s="441"/>
      <c r="BY165" s="441"/>
      <c r="BZ165" s="441"/>
      <c r="CA165" s="441"/>
      <c r="CB165" s="441"/>
      <c r="CC165" s="441"/>
      <c r="CD165" s="441"/>
      <c r="CE165" s="441"/>
      <c r="CF165" s="441"/>
      <c r="CG165" s="441"/>
      <c r="CH165" s="441"/>
      <c r="CI165" s="441"/>
      <c r="CJ165" s="441"/>
      <c r="CK165" s="441"/>
      <c r="CL165" s="441"/>
      <c r="CM165" s="441"/>
    </row>
    <row r="166" spans="2:91" s="209" customFormat="1" ht="20.100000000000001" customHeight="1">
      <c r="C166" s="307" t="s">
        <v>312</v>
      </c>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442"/>
      <c r="AM166" s="249"/>
      <c r="AN166" s="255"/>
      <c r="AO166" s="255"/>
      <c r="AP166" s="255"/>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2"/>
      <c r="BP166" s="441"/>
      <c r="BQ166" s="441"/>
      <c r="BR166" s="441"/>
      <c r="BS166" s="441"/>
      <c r="BT166" s="441"/>
      <c r="BU166" s="441"/>
      <c r="BV166" s="441"/>
      <c r="BW166" s="441"/>
      <c r="BX166" s="441"/>
      <c r="BY166" s="441"/>
      <c r="BZ166" s="441"/>
      <c r="CA166" s="441"/>
      <c r="CB166" s="441"/>
      <c r="CC166" s="441"/>
      <c r="CD166" s="441"/>
      <c r="CE166" s="441"/>
      <c r="CF166" s="441"/>
      <c r="CG166" s="441"/>
      <c r="CH166" s="441"/>
      <c r="CI166" s="441"/>
      <c r="CJ166" s="441"/>
      <c r="CK166" s="441"/>
      <c r="CL166" s="441"/>
      <c r="CM166" s="441"/>
    </row>
    <row r="167" spans="2:91" s="209" customFormat="1" ht="20.100000000000001" customHeight="1">
      <c r="C167" s="307" t="s">
        <v>719</v>
      </c>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442"/>
      <c r="AM167" s="249"/>
      <c r="AN167" s="255"/>
      <c r="AO167" s="255"/>
      <c r="AP167" s="255"/>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2"/>
      <c r="BP167" s="441"/>
      <c r="BQ167" s="441"/>
      <c r="BR167" s="441"/>
      <c r="BS167" s="441"/>
      <c r="BT167" s="441"/>
      <c r="BU167" s="441"/>
      <c r="BV167" s="441"/>
      <c r="BW167" s="441"/>
      <c r="BX167" s="441"/>
      <c r="BY167" s="441"/>
      <c r="BZ167" s="441"/>
      <c r="CA167" s="441"/>
      <c r="CB167" s="441"/>
      <c r="CC167" s="441"/>
      <c r="CD167" s="441"/>
      <c r="CE167" s="441"/>
      <c r="CF167" s="441"/>
      <c r="CG167" s="441"/>
      <c r="CH167" s="441"/>
      <c r="CI167" s="441"/>
      <c r="CJ167" s="441"/>
      <c r="CK167" s="441"/>
      <c r="CL167" s="441"/>
      <c r="CM167" s="441"/>
    </row>
    <row r="168" spans="2:91" s="209" customFormat="1" ht="20.100000000000001" customHeight="1">
      <c r="C168" s="307" t="s">
        <v>720</v>
      </c>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442"/>
      <c r="AM168" s="249"/>
      <c r="AN168" s="255"/>
      <c r="AO168" s="255"/>
      <c r="AP168" s="255"/>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2"/>
      <c r="BP168" s="441"/>
      <c r="BQ168" s="441"/>
      <c r="BR168" s="441"/>
      <c r="BS168" s="441"/>
      <c r="BT168" s="441"/>
      <c r="BU168" s="441"/>
      <c r="BV168" s="441"/>
      <c r="BW168" s="441"/>
      <c r="BX168" s="441"/>
      <c r="BY168" s="441"/>
      <c r="BZ168" s="441"/>
      <c r="CA168" s="441"/>
      <c r="CB168" s="441"/>
      <c r="CC168" s="441"/>
      <c r="CD168" s="441"/>
      <c r="CE168" s="441"/>
      <c r="CF168" s="441"/>
      <c r="CG168" s="441"/>
      <c r="CH168" s="441"/>
      <c r="CI168" s="441"/>
      <c r="CJ168" s="441"/>
      <c r="CK168" s="441"/>
      <c r="CL168" s="441"/>
      <c r="CM168" s="441"/>
    </row>
    <row r="169" spans="2:91" s="209" customFormat="1" ht="20.100000000000001" customHeight="1">
      <c r="C169" s="307" t="s">
        <v>718</v>
      </c>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442"/>
      <c r="AM169" s="249"/>
      <c r="AN169" s="255"/>
      <c r="AO169" s="255"/>
      <c r="AP169" s="255"/>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2"/>
      <c r="BP169" s="441"/>
      <c r="BQ169" s="441"/>
      <c r="BR169" s="441"/>
      <c r="BS169" s="441"/>
      <c r="BT169" s="441"/>
      <c r="BU169" s="441"/>
      <c r="BV169" s="441"/>
      <c r="BW169" s="441"/>
      <c r="BX169" s="441"/>
      <c r="BY169" s="441"/>
      <c r="BZ169" s="441"/>
      <c r="CA169" s="441"/>
      <c r="CB169" s="441"/>
      <c r="CC169" s="441"/>
      <c r="CD169" s="441"/>
      <c r="CE169" s="441"/>
      <c r="CF169" s="441"/>
      <c r="CG169" s="441"/>
      <c r="CH169" s="441"/>
      <c r="CI169" s="441"/>
      <c r="CJ169" s="441"/>
      <c r="CK169" s="441"/>
      <c r="CL169" s="441"/>
      <c r="CM169" s="441"/>
    </row>
    <row r="170" spans="2:91" s="209" customFormat="1" ht="20.100000000000001" customHeight="1">
      <c r="C170" s="307" t="s">
        <v>726</v>
      </c>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442"/>
      <c r="AM170" s="249"/>
      <c r="AN170" s="255"/>
      <c r="AO170" s="255"/>
      <c r="AP170" s="255"/>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2"/>
      <c r="BP170" s="441"/>
      <c r="BQ170" s="441"/>
      <c r="BR170" s="441"/>
      <c r="BS170" s="441"/>
      <c r="BT170" s="441"/>
      <c r="BU170" s="441"/>
      <c r="BV170" s="441"/>
      <c r="BW170" s="441"/>
      <c r="BX170" s="441"/>
      <c r="BY170" s="441"/>
      <c r="BZ170" s="441"/>
      <c r="CA170" s="441"/>
      <c r="CB170" s="441"/>
      <c r="CC170" s="441"/>
      <c r="CD170" s="441"/>
      <c r="CE170" s="441"/>
      <c r="CF170" s="441"/>
      <c r="CG170" s="441"/>
      <c r="CH170" s="441"/>
      <c r="CI170" s="441"/>
      <c r="CJ170" s="441"/>
      <c r="CK170" s="441"/>
      <c r="CL170" s="441"/>
      <c r="CM170" s="441"/>
    </row>
    <row r="171" spans="2:91" s="209" customFormat="1" ht="20.100000000000001" customHeight="1">
      <c r="C171" s="307" t="s">
        <v>313</v>
      </c>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274"/>
      <c r="AM171" s="441"/>
      <c r="AN171" s="441"/>
      <c r="AO171" s="441"/>
      <c r="AP171" s="441"/>
      <c r="AQ171" s="441"/>
      <c r="AR171" s="441"/>
      <c r="AS171" s="441"/>
      <c r="AT171" s="441"/>
      <c r="AU171" s="441"/>
      <c r="AV171" s="441"/>
      <c r="AW171" s="441"/>
      <c r="AX171" s="441"/>
      <c r="AY171" s="441"/>
      <c r="AZ171" s="441"/>
      <c r="BA171" s="441"/>
      <c r="BB171" s="441"/>
      <c r="BC171" s="441"/>
      <c r="BD171" s="441"/>
      <c r="BE171" s="441"/>
      <c r="BF171" s="441"/>
      <c r="BG171" s="441"/>
      <c r="BH171" s="441"/>
      <c r="BI171" s="441"/>
      <c r="BJ171" s="441"/>
    </row>
    <row r="172" spans="2:91" s="209" customFormat="1" ht="20.100000000000001" customHeight="1">
      <c r="C172" s="249" t="s">
        <v>348</v>
      </c>
      <c r="D172" s="249"/>
      <c r="E172" s="249"/>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274"/>
      <c r="AM172" s="441"/>
      <c r="AN172" s="441"/>
      <c r="AO172" s="441"/>
      <c r="AP172" s="441"/>
      <c r="AQ172" s="441"/>
      <c r="AR172" s="441"/>
      <c r="AS172" s="441"/>
      <c r="AT172" s="441"/>
      <c r="AU172" s="441"/>
      <c r="AV172" s="441"/>
      <c r="AW172" s="441"/>
      <c r="AX172" s="441"/>
      <c r="AY172" s="441"/>
      <c r="AZ172" s="441"/>
      <c r="BA172" s="441"/>
      <c r="BB172" s="441"/>
      <c r="BC172" s="441"/>
      <c r="BD172" s="441"/>
      <c r="BE172" s="441"/>
      <c r="BF172" s="441"/>
      <c r="BG172" s="441"/>
      <c r="BH172" s="441"/>
      <c r="BI172" s="441"/>
      <c r="BJ172" s="441"/>
    </row>
    <row r="173" spans="2:91" s="209" customFormat="1" ht="20.100000000000001" customHeight="1">
      <c r="C173" s="715" t="s">
        <v>284</v>
      </c>
      <c r="D173" s="716"/>
      <c r="E173" s="716"/>
      <c r="F173" s="716"/>
      <c r="G173" s="717"/>
      <c r="H173" s="715" t="s">
        <v>286</v>
      </c>
      <c r="I173" s="716"/>
      <c r="J173" s="716"/>
      <c r="K173" s="717"/>
      <c r="L173" s="674" t="s">
        <v>127</v>
      </c>
      <c r="M173" s="676"/>
      <c r="N173" s="715" t="s">
        <v>283</v>
      </c>
      <c r="O173" s="716"/>
      <c r="P173" s="716"/>
      <c r="Q173" s="716"/>
      <c r="R173" s="716"/>
      <c r="S173" s="716"/>
      <c r="T173" s="716"/>
      <c r="U173" s="716"/>
      <c r="V173" s="717"/>
      <c r="W173" s="715" t="s">
        <v>285</v>
      </c>
      <c r="X173" s="716"/>
      <c r="Y173" s="716"/>
      <c r="Z173" s="716"/>
      <c r="AA173" s="717"/>
      <c r="AB173" s="674" t="s">
        <v>44</v>
      </c>
      <c r="AC173" s="675"/>
      <c r="AD173" s="676"/>
      <c r="AE173" s="1098" t="s">
        <v>176</v>
      </c>
      <c r="AF173" s="1099"/>
      <c r="AG173" s="1100"/>
      <c r="AH173" s="102" t="s">
        <v>48</v>
      </c>
      <c r="AI173" s="83"/>
      <c r="AJ173" s="83"/>
      <c r="AK173" s="83"/>
      <c r="AL173" s="274"/>
      <c r="AM173" s="441"/>
      <c r="AN173" s="441"/>
      <c r="AO173" s="441"/>
      <c r="AP173" s="441"/>
      <c r="AQ173" s="441"/>
      <c r="AR173" s="441"/>
      <c r="AS173" s="441"/>
      <c r="AT173" s="441"/>
      <c r="AU173" s="441"/>
      <c r="AV173" s="441"/>
      <c r="AW173" s="441"/>
      <c r="AX173" s="441"/>
      <c r="AY173" s="441"/>
      <c r="AZ173" s="441"/>
      <c r="BA173" s="441"/>
      <c r="BB173" s="441"/>
      <c r="BC173" s="441"/>
      <c r="BD173" s="441"/>
      <c r="BE173" s="441"/>
      <c r="BF173" s="441"/>
      <c r="BG173" s="441"/>
      <c r="BH173" s="441"/>
      <c r="BI173" s="441"/>
      <c r="BJ173" s="441"/>
    </row>
    <row r="174" spans="2:91" s="209" customFormat="1" ht="20.100000000000001" customHeight="1">
      <c r="C174" s="721"/>
      <c r="D174" s="722"/>
      <c r="E174" s="722"/>
      <c r="F174" s="722"/>
      <c r="G174" s="723"/>
      <c r="H174" s="721"/>
      <c r="I174" s="722"/>
      <c r="J174" s="722"/>
      <c r="K174" s="723"/>
      <c r="L174" s="680"/>
      <c r="M174" s="682"/>
      <c r="N174" s="721"/>
      <c r="O174" s="722"/>
      <c r="P174" s="722"/>
      <c r="Q174" s="722"/>
      <c r="R174" s="722"/>
      <c r="S174" s="722"/>
      <c r="T174" s="722"/>
      <c r="U174" s="722"/>
      <c r="V174" s="723"/>
      <c r="W174" s="721"/>
      <c r="X174" s="722"/>
      <c r="Y174" s="722"/>
      <c r="Z174" s="722"/>
      <c r="AA174" s="723"/>
      <c r="AB174" s="680"/>
      <c r="AC174" s="681"/>
      <c r="AD174" s="682"/>
      <c r="AE174" s="1101"/>
      <c r="AF174" s="1102"/>
      <c r="AG174" s="1103"/>
      <c r="AH174" s="772" t="s">
        <v>46</v>
      </c>
      <c r="AI174" s="773"/>
      <c r="AJ174" s="774" t="s">
        <v>47</v>
      </c>
      <c r="AK174" s="775"/>
      <c r="AL174" s="274"/>
      <c r="AM174" s="441"/>
      <c r="AN174" s="441"/>
      <c r="AO174" s="441"/>
      <c r="AP174" s="441"/>
      <c r="AQ174" s="441"/>
      <c r="AR174" s="441"/>
      <c r="AS174" s="441"/>
      <c r="AT174" s="441"/>
      <c r="AU174" s="441"/>
      <c r="AV174" s="441"/>
      <c r="AW174" s="441"/>
      <c r="AX174" s="441"/>
      <c r="AY174" s="441"/>
      <c r="AZ174" s="441"/>
      <c r="BA174" s="441"/>
      <c r="BB174" s="441"/>
      <c r="BC174" s="441"/>
      <c r="BD174" s="441"/>
      <c r="BE174" s="441"/>
      <c r="BF174" s="441"/>
      <c r="BG174" s="441"/>
      <c r="BH174" s="441"/>
      <c r="BI174" s="441"/>
      <c r="BJ174" s="441"/>
    </row>
    <row r="175" spans="2:91" s="209" customFormat="1" ht="20.100000000000001" customHeight="1">
      <c r="C175" s="1121" t="s">
        <v>165</v>
      </c>
      <c r="D175" s="742" t="s">
        <v>87</v>
      </c>
      <c r="E175" s="743"/>
      <c r="F175" s="743"/>
      <c r="G175" s="744"/>
      <c r="H175" s="742" t="s">
        <v>43</v>
      </c>
      <c r="I175" s="743"/>
      <c r="J175" s="743"/>
      <c r="K175" s="744"/>
      <c r="L175" s="742" t="s">
        <v>175</v>
      </c>
      <c r="M175" s="744"/>
      <c r="N175" s="1123" t="s">
        <v>50</v>
      </c>
      <c r="O175" s="1124"/>
      <c r="P175" s="443">
        <v>8</v>
      </c>
      <c r="Q175" s="69" t="s">
        <v>257</v>
      </c>
      <c r="R175" s="69"/>
      <c r="S175" s="69"/>
      <c r="T175" s="69"/>
      <c r="U175" s="443">
        <v>20</v>
      </c>
      <c r="V175" s="70" t="s">
        <v>2</v>
      </c>
      <c r="W175" s="1119" t="s">
        <v>49</v>
      </c>
      <c r="X175" s="761"/>
      <c r="Y175" s="761"/>
      <c r="Z175" s="761"/>
      <c r="AA175" s="1120"/>
      <c r="AB175" s="742" t="s">
        <v>174</v>
      </c>
      <c r="AC175" s="743"/>
      <c r="AD175" s="744"/>
      <c r="AE175" s="769" t="s">
        <v>219</v>
      </c>
      <c r="AF175" s="769"/>
      <c r="AG175" s="769"/>
      <c r="AH175" s="782">
        <v>10</v>
      </c>
      <c r="AI175" s="783"/>
      <c r="AJ175" s="782">
        <v>6</v>
      </c>
      <c r="AK175" s="783"/>
      <c r="AL175" s="768"/>
      <c r="AM175" s="441"/>
      <c r="AN175" s="441"/>
      <c r="AO175" s="441"/>
      <c r="AP175" s="441"/>
      <c r="AQ175" s="441"/>
      <c r="AR175" s="441"/>
      <c r="AS175" s="441"/>
      <c r="AT175" s="441"/>
      <c r="AU175" s="441"/>
      <c r="AV175" s="441"/>
      <c r="AW175" s="441"/>
      <c r="AX175" s="441"/>
      <c r="AY175" s="441"/>
      <c r="AZ175" s="441"/>
      <c r="BA175" s="441"/>
      <c r="BB175" s="441"/>
      <c r="BC175" s="441"/>
      <c r="BD175" s="441"/>
      <c r="BE175" s="441"/>
      <c r="BF175" s="441"/>
      <c r="BG175" s="441"/>
      <c r="BH175" s="441"/>
      <c r="BI175" s="441"/>
      <c r="BJ175" s="441"/>
    </row>
    <row r="176" spans="2:91" s="209" customFormat="1" ht="20.100000000000001" customHeight="1">
      <c r="C176" s="1122"/>
      <c r="D176" s="742" t="s">
        <v>88</v>
      </c>
      <c r="E176" s="743"/>
      <c r="F176" s="743"/>
      <c r="G176" s="744"/>
      <c r="H176" s="742" t="s">
        <v>234</v>
      </c>
      <c r="I176" s="743"/>
      <c r="J176" s="743"/>
      <c r="K176" s="744"/>
      <c r="L176" s="742" t="s">
        <v>174</v>
      </c>
      <c r="M176" s="744"/>
      <c r="N176" s="706" t="s">
        <v>50</v>
      </c>
      <c r="O176" s="707"/>
      <c r="P176" s="356">
        <v>4</v>
      </c>
      <c r="Q176" s="61" t="s">
        <v>257</v>
      </c>
      <c r="R176" s="61"/>
      <c r="S176" s="61"/>
      <c r="T176" s="61"/>
      <c r="U176" s="356">
        <v>24</v>
      </c>
      <c r="V176" s="357" t="s">
        <v>2</v>
      </c>
      <c r="W176" s="1119" t="s">
        <v>295</v>
      </c>
      <c r="X176" s="761"/>
      <c r="Y176" s="761"/>
      <c r="Z176" s="761"/>
      <c r="AA176" s="1120"/>
      <c r="AB176" s="742" t="s">
        <v>174</v>
      </c>
      <c r="AC176" s="743"/>
      <c r="AD176" s="744"/>
      <c r="AE176" s="769" t="s">
        <v>219</v>
      </c>
      <c r="AF176" s="769"/>
      <c r="AG176" s="769"/>
      <c r="AH176" s="782">
        <v>5</v>
      </c>
      <c r="AI176" s="783"/>
      <c r="AJ176" s="782">
        <v>2</v>
      </c>
      <c r="AK176" s="783"/>
      <c r="AL176" s="768"/>
      <c r="AM176" s="441"/>
      <c r="AN176" s="441"/>
      <c r="AO176" s="441"/>
      <c r="AP176" s="441"/>
      <c r="AQ176" s="441"/>
      <c r="AR176" s="441"/>
      <c r="AS176" s="441"/>
      <c r="AT176" s="441"/>
      <c r="AU176" s="441"/>
      <c r="AV176" s="441"/>
      <c r="AW176" s="441"/>
      <c r="AX176" s="441"/>
      <c r="AY176" s="441"/>
      <c r="AZ176" s="441"/>
      <c r="BA176" s="441"/>
      <c r="BB176" s="441"/>
      <c r="BC176" s="441"/>
      <c r="BD176" s="441"/>
      <c r="BE176" s="441"/>
      <c r="BF176" s="441"/>
      <c r="BG176" s="441"/>
      <c r="BH176" s="441"/>
      <c r="BI176" s="441"/>
      <c r="BJ176" s="441"/>
    </row>
    <row r="177" spans="2:91" s="209" customFormat="1" ht="20.100000000000001" customHeight="1">
      <c r="C177" s="568"/>
      <c r="D177" s="569"/>
      <c r="E177" s="569"/>
      <c r="F177" s="569"/>
      <c r="G177" s="570"/>
      <c r="H177" s="568"/>
      <c r="I177" s="569"/>
      <c r="J177" s="569"/>
      <c r="K177" s="570"/>
      <c r="L177" s="737" t="s">
        <v>269</v>
      </c>
      <c r="M177" s="738"/>
      <c r="N177" s="568" t="s">
        <v>50</v>
      </c>
      <c r="O177" s="569"/>
      <c r="P177" s="366"/>
      <c r="Q177" s="389" t="s">
        <v>258</v>
      </c>
      <c r="R177" s="389"/>
      <c r="S177" s="389"/>
      <c r="T177" s="389"/>
      <c r="U177" s="366"/>
      <c r="V177" s="367" t="s">
        <v>2</v>
      </c>
      <c r="W177" s="748"/>
      <c r="X177" s="749"/>
      <c r="Y177" s="749"/>
      <c r="Z177" s="749"/>
      <c r="AA177" s="765"/>
      <c r="AB177" s="737" t="s">
        <v>269</v>
      </c>
      <c r="AC177" s="766"/>
      <c r="AD177" s="738"/>
      <c r="AE177" s="671" t="s">
        <v>114</v>
      </c>
      <c r="AF177" s="671"/>
      <c r="AG177" s="671"/>
      <c r="AH177" s="767" t="s">
        <v>2</v>
      </c>
      <c r="AI177" s="767"/>
      <c r="AJ177" s="767" t="s">
        <v>2</v>
      </c>
      <c r="AK177" s="767"/>
      <c r="AL177" s="768"/>
      <c r="AM177" s="441"/>
      <c r="AN177" s="441"/>
      <c r="AO177" s="441"/>
      <c r="AP177" s="441"/>
      <c r="AQ177" s="441"/>
      <c r="AR177" s="441"/>
      <c r="AS177" s="441"/>
      <c r="AT177" s="441"/>
      <c r="AU177" s="441"/>
      <c r="AV177" s="441"/>
      <c r="AW177" s="441"/>
      <c r="AX177" s="441"/>
      <c r="AY177" s="441"/>
      <c r="AZ177" s="441"/>
      <c r="BA177" s="441"/>
      <c r="BB177" s="441"/>
      <c r="BC177" s="441"/>
      <c r="BD177" s="441"/>
      <c r="BE177" s="441"/>
      <c r="BF177" s="441"/>
      <c r="BG177" s="441"/>
      <c r="BH177" s="441"/>
      <c r="BI177" s="441"/>
      <c r="BJ177" s="441"/>
    </row>
    <row r="178" spans="2:91" s="209" customFormat="1" ht="20.100000000000001" customHeight="1">
      <c r="C178" s="568"/>
      <c r="D178" s="569"/>
      <c r="E178" s="569"/>
      <c r="F178" s="569"/>
      <c r="G178" s="570"/>
      <c r="H178" s="568"/>
      <c r="I178" s="569"/>
      <c r="J178" s="569"/>
      <c r="K178" s="570"/>
      <c r="L178" s="737" t="s">
        <v>269</v>
      </c>
      <c r="M178" s="738"/>
      <c r="N178" s="568" t="s">
        <v>50</v>
      </c>
      <c r="O178" s="569"/>
      <c r="P178" s="366"/>
      <c r="Q178" s="389" t="s">
        <v>258</v>
      </c>
      <c r="R178" s="389"/>
      <c r="S178" s="389"/>
      <c r="T178" s="389"/>
      <c r="U178" s="366"/>
      <c r="V178" s="367" t="s">
        <v>2</v>
      </c>
      <c r="W178" s="748"/>
      <c r="X178" s="749"/>
      <c r="Y178" s="749"/>
      <c r="Z178" s="749"/>
      <c r="AA178" s="765"/>
      <c r="AB178" s="737" t="s">
        <v>269</v>
      </c>
      <c r="AC178" s="766"/>
      <c r="AD178" s="738"/>
      <c r="AE178" s="671" t="s">
        <v>114</v>
      </c>
      <c r="AF178" s="671"/>
      <c r="AG178" s="671"/>
      <c r="AH178" s="767" t="s">
        <v>2</v>
      </c>
      <c r="AI178" s="767"/>
      <c r="AJ178" s="767" t="s">
        <v>2</v>
      </c>
      <c r="AK178" s="767"/>
      <c r="AL178" s="768"/>
      <c r="AM178" s="441"/>
      <c r="AN178" s="441"/>
      <c r="AO178" s="441"/>
      <c r="AP178" s="441"/>
      <c r="AQ178" s="441"/>
      <c r="AR178" s="441"/>
      <c r="AS178" s="441"/>
      <c r="AT178" s="441"/>
      <c r="AU178" s="441"/>
      <c r="AV178" s="441"/>
      <c r="AW178" s="441"/>
      <c r="AX178" s="441"/>
      <c r="AY178" s="441"/>
      <c r="AZ178" s="441"/>
      <c r="BA178" s="441"/>
      <c r="BB178" s="441"/>
      <c r="BC178" s="441"/>
      <c r="BD178" s="441"/>
      <c r="BE178" s="441"/>
      <c r="BF178" s="441"/>
      <c r="BG178" s="441"/>
      <c r="BH178" s="441"/>
      <c r="BI178" s="441"/>
      <c r="BJ178" s="441"/>
    </row>
    <row r="179" spans="2:91" s="209" customFormat="1" ht="20.100000000000001" customHeight="1">
      <c r="C179" s="568"/>
      <c r="D179" s="569"/>
      <c r="E179" s="569"/>
      <c r="F179" s="569"/>
      <c r="G179" s="570"/>
      <c r="H179" s="568"/>
      <c r="I179" s="569"/>
      <c r="J179" s="569"/>
      <c r="K179" s="570"/>
      <c r="L179" s="737" t="s">
        <v>269</v>
      </c>
      <c r="M179" s="738"/>
      <c r="N179" s="568" t="s">
        <v>50</v>
      </c>
      <c r="O179" s="569"/>
      <c r="P179" s="366"/>
      <c r="Q179" s="389" t="s">
        <v>258</v>
      </c>
      <c r="R179" s="389"/>
      <c r="S179" s="389"/>
      <c r="T179" s="389"/>
      <c r="U179" s="366"/>
      <c r="V179" s="367" t="s">
        <v>2</v>
      </c>
      <c r="W179" s="748"/>
      <c r="X179" s="749"/>
      <c r="Y179" s="749"/>
      <c r="Z179" s="749"/>
      <c r="AA179" s="765"/>
      <c r="AB179" s="737" t="s">
        <v>269</v>
      </c>
      <c r="AC179" s="766"/>
      <c r="AD179" s="738"/>
      <c r="AE179" s="671" t="s">
        <v>114</v>
      </c>
      <c r="AF179" s="671"/>
      <c r="AG179" s="671"/>
      <c r="AH179" s="767" t="s">
        <v>2</v>
      </c>
      <c r="AI179" s="767"/>
      <c r="AJ179" s="767" t="s">
        <v>2</v>
      </c>
      <c r="AK179" s="767"/>
      <c r="AL179" s="768"/>
      <c r="AM179" s="441"/>
      <c r="AN179" s="441"/>
      <c r="AO179" s="441"/>
      <c r="AP179" s="441"/>
      <c r="AQ179" s="441"/>
      <c r="AR179" s="441"/>
      <c r="AS179" s="441"/>
      <c r="AT179" s="441"/>
      <c r="AU179" s="441"/>
      <c r="AV179" s="441"/>
      <c r="AW179" s="441"/>
      <c r="AX179" s="441"/>
      <c r="AY179" s="441"/>
      <c r="AZ179" s="441"/>
      <c r="BA179" s="441"/>
      <c r="BB179" s="441"/>
      <c r="BC179" s="441"/>
      <c r="BD179" s="441"/>
      <c r="BE179" s="441"/>
      <c r="BF179" s="441"/>
      <c r="BG179" s="441"/>
      <c r="BH179" s="441"/>
      <c r="BI179" s="441"/>
      <c r="BJ179" s="441"/>
    </row>
    <row r="180" spans="2:91" s="209" customFormat="1" ht="20.100000000000001" customHeight="1">
      <c r="C180" s="568"/>
      <c r="D180" s="569"/>
      <c r="E180" s="569"/>
      <c r="F180" s="569"/>
      <c r="G180" s="570"/>
      <c r="H180" s="568"/>
      <c r="I180" s="569"/>
      <c r="J180" s="569"/>
      <c r="K180" s="570"/>
      <c r="L180" s="737" t="s">
        <v>269</v>
      </c>
      <c r="M180" s="738"/>
      <c r="N180" s="568" t="s">
        <v>50</v>
      </c>
      <c r="O180" s="569"/>
      <c r="P180" s="366"/>
      <c r="Q180" s="389" t="s">
        <v>258</v>
      </c>
      <c r="R180" s="389"/>
      <c r="S180" s="389"/>
      <c r="T180" s="389"/>
      <c r="U180" s="366"/>
      <c r="V180" s="367" t="s">
        <v>2</v>
      </c>
      <c r="W180" s="748"/>
      <c r="X180" s="749"/>
      <c r="Y180" s="749"/>
      <c r="Z180" s="749"/>
      <c r="AA180" s="765"/>
      <c r="AB180" s="737" t="s">
        <v>269</v>
      </c>
      <c r="AC180" s="766"/>
      <c r="AD180" s="738"/>
      <c r="AE180" s="671" t="s">
        <v>114</v>
      </c>
      <c r="AF180" s="671"/>
      <c r="AG180" s="671"/>
      <c r="AH180" s="767" t="s">
        <v>2</v>
      </c>
      <c r="AI180" s="767"/>
      <c r="AJ180" s="767" t="s">
        <v>2</v>
      </c>
      <c r="AK180" s="767"/>
      <c r="AL180" s="355"/>
    </row>
    <row r="181" spans="2:91" s="209" customFormat="1" ht="20.100000000000001" customHeight="1">
      <c r="C181" s="568"/>
      <c r="D181" s="569"/>
      <c r="E181" s="569"/>
      <c r="F181" s="569"/>
      <c r="G181" s="570"/>
      <c r="H181" s="568"/>
      <c r="I181" s="569"/>
      <c r="J181" s="569"/>
      <c r="K181" s="570"/>
      <c r="L181" s="737" t="s">
        <v>269</v>
      </c>
      <c r="M181" s="738"/>
      <c r="N181" s="568" t="s">
        <v>50</v>
      </c>
      <c r="O181" s="569"/>
      <c r="P181" s="366"/>
      <c r="Q181" s="389" t="s">
        <v>258</v>
      </c>
      <c r="R181" s="389"/>
      <c r="S181" s="389"/>
      <c r="T181" s="389"/>
      <c r="U181" s="366"/>
      <c r="V181" s="367" t="s">
        <v>2</v>
      </c>
      <c r="W181" s="748"/>
      <c r="X181" s="749"/>
      <c r="Y181" s="749"/>
      <c r="Z181" s="749"/>
      <c r="AA181" s="765"/>
      <c r="AB181" s="737" t="s">
        <v>269</v>
      </c>
      <c r="AC181" s="766"/>
      <c r="AD181" s="738"/>
      <c r="AE181" s="671" t="s">
        <v>114</v>
      </c>
      <c r="AF181" s="671"/>
      <c r="AG181" s="671"/>
      <c r="AH181" s="767" t="s">
        <v>2</v>
      </c>
      <c r="AI181" s="767"/>
      <c r="AJ181" s="767" t="s">
        <v>2</v>
      </c>
      <c r="AK181" s="767"/>
      <c r="AL181" s="274"/>
      <c r="AM181" s="249"/>
      <c r="AN181" s="252"/>
      <c r="AO181" s="441"/>
      <c r="AP181" s="441"/>
      <c r="AQ181" s="441"/>
      <c r="AR181" s="441"/>
      <c r="AS181" s="441"/>
      <c r="AT181" s="441"/>
      <c r="AU181" s="441"/>
      <c r="AV181" s="441"/>
      <c r="AW181" s="441"/>
      <c r="AX181" s="441"/>
      <c r="AY181" s="441"/>
      <c r="AZ181" s="441"/>
      <c r="BA181" s="441"/>
      <c r="BB181" s="441"/>
      <c r="BC181" s="441"/>
      <c r="BD181" s="441"/>
      <c r="BE181" s="441"/>
      <c r="BF181" s="441"/>
      <c r="BG181" s="441"/>
      <c r="BH181" s="441"/>
      <c r="BI181" s="441"/>
      <c r="BJ181" s="441"/>
      <c r="BK181" s="441"/>
      <c r="BL181" s="441"/>
    </row>
    <row r="182" spans="2:91" s="209" customFormat="1" ht="20.100000000000001" customHeight="1">
      <c r="C182" s="568"/>
      <c r="D182" s="569"/>
      <c r="E182" s="569"/>
      <c r="F182" s="569"/>
      <c r="G182" s="570"/>
      <c r="H182" s="568"/>
      <c r="I182" s="569"/>
      <c r="J182" s="569"/>
      <c r="K182" s="570"/>
      <c r="L182" s="737" t="s">
        <v>269</v>
      </c>
      <c r="M182" s="738"/>
      <c r="N182" s="568" t="s">
        <v>50</v>
      </c>
      <c r="O182" s="569"/>
      <c r="P182" s="366"/>
      <c r="Q182" s="389" t="s">
        <v>258</v>
      </c>
      <c r="R182" s="389"/>
      <c r="S182" s="389"/>
      <c r="T182" s="389"/>
      <c r="U182" s="366"/>
      <c r="V182" s="367" t="s">
        <v>2</v>
      </c>
      <c r="W182" s="748"/>
      <c r="X182" s="749"/>
      <c r="Y182" s="749"/>
      <c r="Z182" s="749"/>
      <c r="AA182" s="765"/>
      <c r="AB182" s="737" t="s">
        <v>269</v>
      </c>
      <c r="AC182" s="766"/>
      <c r="AD182" s="738"/>
      <c r="AE182" s="671" t="s">
        <v>114</v>
      </c>
      <c r="AF182" s="671"/>
      <c r="AG182" s="671"/>
      <c r="AH182" s="767" t="s">
        <v>2</v>
      </c>
      <c r="AI182" s="767"/>
      <c r="AJ182" s="767" t="s">
        <v>2</v>
      </c>
      <c r="AK182" s="767"/>
      <c r="AL182" s="444"/>
      <c r="AM182" s="249"/>
      <c r="AN182" s="252"/>
      <c r="AO182" s="441"/>
      <c r="AP182" s="441"/>
      <c r="AQ182" s="441"/>
      <c r="AR182" s="441"/>
      <c r="AS182" s="441"/>
      <c r="AT182" s="441"/>
      <c r="AU182" s="441"/>
      <c r="AV182" s="441"/>
      <c r="AW182" s="441"/>
      <c r="AX182" s="441"/>
      <c r="AY182" s="441"/>
      <c r="AZ182" s="441"/>
      <c r="BA182" s="441"/>
      <c r="BB182" s="441"/>
      <c r="BC182" s="441"/>
      <c r="BD182" s="441"/>
      <c r="BE182" s="441"/>
      <c r="BF182" s="441"/>
      <c r="BG182" s="441"/>
      <c r="BH182" s="441"/>
      <c r="BI182" s="441"/>
      <c r="BJ182" s="441"/>
      <c r="BK182" s="441"/>
      <c r="BL182" s="441"/>
    </row>
    <row r="183" spans="2:91" s="209" customFormat="1" ht="20.100000000000001" customHeight="1">
      <c r="B183" s="31"/>
      <c r="C183" s="307" t="s">
        <v>314</v>
      </c>
      <c r="D183" s="308"/>
      <c r="E183" s="308"/>
      <c r="F183" s="308"/>
      <c r="G183" s="308"/>
      <c r="H183" s="308"/>
      <c r="I183" s="308"/>
      <c r="J183" s="308"/>
      <c r="K183" s="308"/>
      <c r="L183" s="308"/>
      <c r="M183" s="308"/>
      <c r="N183" s="308"/>
      <c r="O183" s="308"/>
      <c r="P183" s="308"/>
      <c r="Q183" s="308"/>
      <c r="R183" s="308"/>
      <c r="S183" s="308"/>
      <c r="T183" s="308"/>
      <c r="U183" s="308"/>
      <c r="V183" s="308"/>
      <c r="W183" s="308"/>
      <c r="X183" s="308"/>
      <c r="Y183" s="308"/>
      <c r="Z183" s="308"/>
      <c r="AA183" s="308"/>
      <c r="AB183" s="308"/>
      <c r="AC183" s="240"/>
      <c r="AD183" s="240"/>
      <c r="AE183" s="240"/>
      <c r="AF183" s="240"/>
      <c r="AG183" s="240"/>
      <c r="AH183" s="308"/>
      <c r="AI183" s="308"/>
      <c r="AJ183" s="308"/>
      <c r="AK183" s="308"/>
      <c r="AL183" s="274"/>
      <c r="AM183" s="249"/>
      <c r="AN183" s="255"/>
      <c r="AO183" s="255"/>
      <c r="AP183" s="255"/>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2"/>
      <c r="BP183" s="441"/>
      <c r="BQ183" s="441"/>
      <c r="BR183" s="441"/>
      <c r="BS183" s="441"/>
      <c r="BT183" s="441"/>
      <c r="BU183" s="441"/>
      <c r="BV183" s="441"/>
      <c r="BW183" s="441"/>
      <c r="BX183" s="441"/>
      <c r="BY183" s="441"/>
      <c r="BZ183" s="441"/>
      <c r="CA183" s="441"/>
      <c r="CB183" s="441"/>
      <c r="CC183" s="441"/>
      <c r="CD183" s="441"/>
      <c r="CE183" s="441"/>
      <c r="CF183" s="441"/>
      <c r="CG183" s="441"/>
      <c r="CH183" s="441"/>
      <c r="CI183" s="441"/>
      <c r="CJ183" s="441"/>
      <c r="CK183" s="441"/>
      <c r="CL183" s="441"/>
      <c r="CM183" s="441"/>
    </row>
    <row r="184" spans="2:91" s="209" customFormat="1" ht="20.100000000000001" customHeight="1">
      <c r="B184" s="31"/>
      <c r="C184" s="307" t="s">
        <v>315</v>
      </c>
      <c r="D184" s="308"/>
      <c r="E184" s="308"/>
      <c r="F184" s="308"/>
      <c r="G184" s="308"/>
      <c r="H184" s="308"/>
      <c r="I184" s="308"/>
      <c r="J184" s="308"/>
      <c r="K184" s="308"/>
      <c r="L184" s="308"/>
      <c r="M184" s="308"/>
      <c r="N184" s="308"/>
      <c r="O184" s="308"/>
      <c r="P184" s="308"/>
      <c r="Q184" s="308"/>
      <c r="R184" s="308"/>
      <c r="S184" s="308"/>
      <c r="T184" s="308"/>
      <c r="U184" s="308"/>
      <c r="V184" s="308"/>
      <c r="W184" s="308"/>
      <c r="X184" s="308"/>
      <c r="Y184" s="308"/>
      <c r="Z184" s="308"/>
      <c r="AA184" s="308"/>
      <c r="AB184" s="308"/>
      <c r="AC184" s="240"/>
      <c r="AD184" s="240"/>
      <c r="AE184" s="240"/>
      <c r="AF184" s="240"/>
      <c r="AG184" s="240"/>
      <c r="AH184" s="308"/>
      <c r="AI184" s="308"/>
      <c r="AJ184" s="308"/>
      <c r="AK184" s="308"/>
      <c r="AL184" s="274"/>
      <c r="AM184" s="249"/>
      <c r="AN184" s="255"/>
      <c r="AO184" s="255"/>
      <c r="AP184" s="255"/>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2"/>
      <c r="BP184" s="441"/>
      <c r="BQ184" s="441"/>
      <c r="BR184" s="441"/>
      <c r="BS184" s="441"/>
      <c r="BT184" s="441"/>
      <c r="BU184" s="441"/>
      <c r="BV184" s="441"/>
      <c r="BW184" s="441"/>
      <c r="BX184" s="441"/>
      <c r="BY184" s="441"/>
      <c r="BZ184" s="441"/>
      <c r="CA184" s="441"/>
      <c r="CB184" s="441"/>
      <c r="CC184" s="441"/>
      <c r="CD184" s="441"/>
      <c r="CE184" s="441"/>
      <c r="CF184" s="441"/>
      <c r="CG184" s="441"/>
      <c r="CH184" s="441"/>
      <c r="CI184" s="441"/>
      <c r="CJ184" s="441"/>
      <c r="CK184" s="441"/>
      <c r="CL184" s="441"/>
      <c r="CM184" s="441"/>
    </row>
    <row r="185" spans="2:91" s="209" customFormat="1" ht="20.100000000000001" customHeight="1">
      <c r="B185" s="31"/>
      <c r="C185" s="249"/>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274"/>
      <c r="AM185" s="249"/>
      <c r="AN185" s="255"/>
      <c r="AO185" s="255"/>
      <c r="AP185" s="255"/>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2"/>
      <c r="BP185" s="441"/>
      <c r="BQ185" s="441"/>
      <c r="BR185" s="441"/>
      <c r="BS185" s="441"/>
      <c r="BT185" s="441"/>
      <c r="BU185" s="441"/>
      <c r="BV185" s="441"/>
      <c r="BW185" s="441"/>
      <c r="BX185" s="441"/>
      <c r="BY185" s="441"/>
      <c r="BZ185" s="441"/>
      <c r="CA185" s="441"/>
      <c r="CB185" s="441"/>
      <c r="CC185" s="441"/>
      <c r="CD185" s="441"/>
      <c r="CE185" s="441"/>
      <c r="CF185" s="441"/>
      <c r="CG185" s="441"/>
      <c r="CH185" s="441"/>
      <c r="CI185" s="441"/>
      <c r="CJ185" s="441"/>
      <c r="CK185" s="441"/>
      <c r="CL185" s="441"/>
      <c r="CM185" s="441"/>
    </row>
    <row r="186" spans="2:91" s="209" customFormat="1" ht="20.100000000000001" customHeight="1">
      <c r="B186" s="31"/>
      <c r="C186" s="249" t="s">
        <v>217</v>
      </c>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274"/>
      <c r="AM186" s="249"/>
      <c r="AN186" s="255"/>
      <c r="AO186" s="255"/>
      <c r="AP186" s="255"/>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2"/>
      <c r="BP186" s="441"/>
      <c r="BQ186" s="441"/>
      <c r="BR186" s="441"/>
      <c r="BS186" s="441"/>
      <c r="BT186" s="441"/>
      <c r="BU186" s="441"/>
      <c r="BV186" s="441"/>
      <c r="BW186" s="441"/>
      <c r="BX186" s="441"/>
      <c r="BY186" s="441"/>
      <c r="BZ186" s="441"/>
      <c r="CA186" s="441"/>
      <c r="CB186" s="441"/>
      <c r="CC186" s="441"/>
      <c r="CD186" s="441"/>
      <c r="CE186" s="441"/>
      <c r="CF186" s="441"/>
      <c r="CG186" s="441"/>
      <c r="CH186" s="441"/>
      <c r="CI186" s="441"/>
      <c r="CJ186" s="441"/>
      <c r="CK186" s="441"/>
      <c r="CL186" s="441"/>
      <c r="CM186" s="441"/>
    </row>
    <row r="187" spans="2:91" s="209" customFormat="1" ht="20.100000000000001" customHeight="1">
      <c r="C187" s="78" t="s">
        <v>284</v>
      </c>
      <c r="D187" s="79"/>
      <c r="E187" s="79"/>
      <c r="F187" s="79"/>
      <c r="G187" s="80"/>
      <c r="H187" s="78" t="s">
        <v>288</v>
      </c>
      <c r="I187" s="79"/>
      <c r="J187" s="79"/>
      <c r="K187" s="79"/>
      <c r="L187" s="80"/>
      <c r="M187" s="78" t="s">
        <v>89</v>
      </c>
      <c r="N187" s="79"/>
      <c r="O187" s="79"/>
      <c r="P187" s="79"/>
      <c r="Q187" s="79"/>
      <c r="R187" s="79"/>
      <c r="S187" s="79"/>
      <c r="T187" s="79"/>
      <c r="U187" s="79"/>
      <c r="V187" s="79"/>
      <c r="W187" s="79"/>
      <c r="X187" s="79"/>
      <c r="Y187" s="79"/>
      <c r="Z187" s="79"/>
      <c r="AA187" s="79"/>
      <c r="AB187" s="80"/>
      <c r="AC187" s="78" t="s">
        <v>289</v>
      </c>
      <c r="AD187" s="79"/>
      <c r="AE187" s="79"/>
      <c r="AF187" s="79"/>
      <c r="AG187" s="80"/>
      <c r="AH187" s="84" t="s">
        <v>128</v>
      </c>
      <c r="AI187" s="85"/>
      <c r="AJ187" s="85"/>
      <c r="AK187" s="86"/>
      <c r="AL187" s="274"/>
      <c r="AM187" s="249"/>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2"/>
      <c r="BP187" s="441"/>
      <c r="BQ187" s="441"/>
      <c r="BR187" s="441"/>
      <c r="BS187" s="441"/>
      <c r="BT187" s="441"/>
      <c r="BU187" s="441"/>
      <c r="BV187" s="441"/>
      <c r="BW187" s="441"/>
      <c r="BX187" s="441"/>
      <c r="BY187" s="441"/>
      <c r="BZ187" s="441"/>
      <c r="CA187" s="441"/>
      <c r="CB187" s="441"/>
      <c r="CC187" s="441"/>
      <c r="CD187" s="441"/>
      <c r="CE187" s="441"/>
      <c r="CF187" s="441"/>
      <c r="CG187" s="441"/>
      <c r="CH187" s="441"/>
      <c r="CI187" s="441"/>
      <c r="CJ187" s="441"/>
      <c r="CK187" s="441"/>
      <c r="CL187" s="441"/>
      <c r="CM187" s="441"/>
    </row>
    <row r="188" spans="2:91" s="209" customFormat="1" ht="20.100000000000001" customHeight="1">
      <c r="C188" s="351" t="s">
        <v>165</v>
      </c>
      <c r="D188" s="742" t="s">
        <v>87</v>
      </c>
      <c r="E188" s="743"/>
      <c r="F188" s="743"/>
      <c r="G188" s="744"/>
      <c r="H188" s="742" t="s">
        <v>213</v>
      </c>
      <c r="I188" s="743"/>
      <c r="J188" s="743"/>
      <c r="K188" s="743"/>
      <c r="L188" s="744"/>
      <c r="M188" s="63" t="s">
        <v>90</v>
      </c>
      <c r="N188" s="61"/>
      <c r="O188" s="61"/>
      <c r="P188" s="61"/>
      <c r="Q188" s="61"/>
      <c r="R188" s="61"/>
      <c r="S188" s="61"/>
      <c r="T188" s="61"/>
      <c r="U188" s="61"/>
      <c r="V188" s="61"/>
      <c r="W188" s="61"/>
      <c r="X188" s="61"/>
      <c r="Y188" s="61"/>
      <c r="Z188" s="61"/>
      <c r="AA188" s="61"/>
      <c r="AB188" s="62"/>
      <c r="AC188" s="1119" t="s">
        <v>256</v>
      </c>
      <c r="AD188" s="761"/>
      <c r="AE188" s="761"/>
      <c r="AF188" s="761"/>
      <c r="AG188" s="1120"/>
      <c r="AH188" s="1125" t="s">
        <v>174</v>
      </c>
      <c r="AI188" s="1126"/>
      <c r="AJ188" s="1126"/>
      <c r="AK188" s="1127"/>
      <c r="AL188" s="274"/>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2"/>
      <c r="BP188" s="441"/>
      <c r="BQ188" s="441"/>
      <c r="BR188" s="441"/>
      <c r="BS188" s="441"/>
      <c r="BT188" s="441"/>
      <c r="BU188" s="441"/>
      <c r="BV188" s="441"/>
      <c r="BW188" s="441"/>
      <c r="BX188" s="441"/>
      <c r="BY188" s="441"/>
      <c r="BZ188" s="441"/>
      <c r="CA188" s="441"/>
      <c r="CB188" s="441"/>
      <c r="CC188" s="441"/>
      <c r="CD188" s="441"/>
      <c r="CE188" s="441"/>
      <c r="CF188" s="441"/>
      <c r="CG188" s="441"/>
      <c r="CH188" s="441"/>
      <c r="CI188" s="441"/>
      <c r="CJ188" s="441"/>
      <c r="CK188" s="441"/>
      <c r="CL188" s="441"/>
      <c r="CM188" s="441"/>
    </row>
    <row r="189" spans="2:91" s="209" customFormat="1" ht="20.100000000000001" customHeight="1">
      <c r="C189" s="666"/>
      <c r="D189" s="667"/>
      <c r="E189" s="667"/>
      <c r="F189" s="667"/>
      <c r="G189" s="668"/>
      <c r="H189" s="666"/>
      <c r="I189" s="667"/>
      <c r="J189" s="667"/>
      <c r="K189" s="667"/>
      <c r="L189" s="668"/>
      <c r="M189" s="568"/>
      <c r="N189" s="569"/>
      <c r="O189" s="569"/>
      <c r="P189" s="569"/>
      <c r="Q189" s="569"/>
      <c r="R189" s="569"/>
      <c r="S189" s="569"/>
      <c r="T189" s="569"/>
      <c r="U189" s="569"/>
      <c r="V189" s="569"/>
      <c r="W189" s="569"/>
      <c r="X189" s="569"/>
      <c r="Y189" s="569"/>
      <c r="Z189" s="569"/>
      <c r="AA189" s="569"/>
      <c r="AB189" s="570"/>
      <c r="AC189" s="631"/>
      <c r="AD189" s="632"/>
      <c r="AE189" s="632"/>
      <c r="AF189" s="632"/>
      <c r="AG189" s="72" t="s">
        <v>112</v>
      </c>
      <c r="AH189" s="1128" t="s">
        <v>270</v>
      </c>
      <c r="AI189" s="1129"/>
      <c r="AJ189" s="1129"/>
      <c r="AK189" s="1130"/>
      <c r="AL189" s="355"/>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2"/>
      <c r="BP189" s="441"/>
      <c r="BQ189" s="441"/>
      <c r="BR189" s="441"/>
      <c r="BS189" s="441"/>
      <c r="BT189" s="441"/>
      <c r="BU189" s="441"/>
      <c r="BV189" s="441"/>
      <c r="BW189" s="441"/>
      <c r="BX189" s="441"/>
      <c r="BY189" s="441"/>
      <c r="BZ189" s="441"/>
      <c r="CA189" s="441"/>
      <c r="CB189" s="441"/>
      <c r="CC189" s="441"/>
      <c r="CD189" s="441"/>
      <c r="CE189" s="441"/>
      <c r="CF189" s="441"/>
      <c r="CG189" s="441"/>
      <c r="CH189" s="441"/>
      <c r="CI189" s="441"/>
      <c r="CJ189" s="441"/>
      <c r="CK189" s="441"/>
      <c r="CL189" s="441"/>
      <c r="CM189" s="441"/>
    </row>
    <row r="190" spans="2:91" s="209" customFormat="1" ht="20.100000000000001" customHeight="1">
      <c r="B190" s="241"/>
      <c r="C190" s="568"/>
      <c r="D190" s="569"/>
      <c r="E190" s="569"/>
      <c r="F190" s="569"/>
      <c r="G190" s="570"/>
      <c r="H190" s="568"/>
      <c r="I190" s="569"/>
      <c r="J190" s="569"/>
      <c r="K190" s="569"/>
      <c r="L190" s="570"/>
      <c r="M190" s="568"/>
      <c r="N190" s="569"/>
      <c r="O190" s="569"/>
      <c r="P190" s="569"/>
      <c r="Q190" s="569"/>
      <c r="R190" s="569"/>
      <c r="S190" s="569"/>
      <c r="T190" s="569"/>
      <c r="U190" s="569"/>
      <c r="V190" s="569"/>
      <c r="W190" s="569"/>
      <c r="X190" s="569"/>
      <c r="Y190" s="569"/>
      <c r="Z190" s="569"/>
      <c r="AA190" s="569"/>
      <c r="AB190" s="570"/>
      <c r="AC190" s="631"/>
      <c r="AD190" s="632"/>
      <c r="AE190" s="632"/>
      <c r="AF190" s="632"/>
      <c r="AG190" s="72" t="s">
        <v>112</v>
      </c>
      <c r="AH190" s="737" t="s">
        <v>270</v>
      </c>
      <c r="AI190" s="766"/>
      <c r="AJ190" s="766"/>
      <c r="AK190" s="738"/>
      <c r="AL190" s="274"/>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2"/>
      <c r="BP190" s="441"/>
      <c r="BQ190" s="441"/>
      <c r="BR190" s="441"/>
      <c r="BS190" s="441"/>
      <c r="BT190" s="441"/>
      <c r="BU190" s="441"/>
      <c r="BV190" s="441"/>
      <c r="BW190" s="441"/>
      <c r="BX190" s="441"/>
      <c r="BY190" s="441"/>
      <c r="BZ190" s="441"/>
      <c r="CA190" s="441"/>
      <c r="CB190" s="441"/>
      <c r="CC190" s="441"/>
      <c r="CD190" s="441"/>
      <c r="CE190" s="441"/>
      <c r="CF190" s="441"/>
      <c r="CG190" s="441"/>
      <c r="CH190" s="441"/>
      <c r="CI190" s="441"/>
      <c r="CJ190" s="441"/>
      <c r="CK190" s="441"/>
      <c r="CL190" s="441"/>
      <c r="CM190" s="441"/>
    </row>
    <row r="191" spans="2:91" s="209" customFormat="1" ht="20.100000000000001" customHeight="1">
      <c r="B191" s="241"/>
      <c r="C191" s="691"/>
      <c r="D191" s="692"/>
      <c r="E191" s="692"/>
      <c r="F191" s="692"/>
      <c r="G191" s="693"/>
      <c r="H191" s="691"/>
      <c r="I191" s="692"/>
      <c r="J191" s="692"/>
      <c r="K191" s="692"/>
      <c r="L191" s="693"/>
      <c r="M191" s="568"/>
      <c r="N191" s="569"/>
      <c r="O191" s="569"/>
      <c r="P191" s="569"/>
      <c r="Q191" s="569"/>
      <c r="R191" s="569"/>
      <c r="S191" s="569"/>
      <c r="T191" s="569"/>
      <c r="U191" s="569"/>
      <c r="V191" s="569"/>
      <c r="W191" s="569"/>
      <c r="X191" s="569"/>
      <c r="Y191" s="569"/>
      <c r="Z191" s="569"/>
      <c r="AA191" s="569"/>
      <c r="AB191" s="570"/>
      <c r="AC191" s="631"/>
      <c r="AD191" s="632"/>
      <c r="AE191" s="632"/>
      <c r="AF191" s="632"/>
      <c r="AG191" s="72" t="s">
        <v>112</v>
      </c>
      <c r="AH191" s="745" t="s">
        <v>270</v>
      </c>
      <c r="AI191" s="746"/>
      <c r="AJ191" s="746"/>
      <c r="AK191" s="747"/>
      <c r="AL191" s="274"/>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2"/>
      <c r="BP191" s="441"/>
      <c r="BQ191" s="441"/>
      <c r="BR191" s="441"/>
      <c r="BS191" s="441"/>
      <c r="BT191" s="441"/>
      <c r="BU191" s="441"/>
      <c r="BV191" s="441"/>
      <c r="BW191" s="441"/>
      <c r="BX191" s="441"/>
      <c r="BY191" s="441"/>
      <c r="BZ191" s="441"/>
      <c r="CA191" s="441"/>
      <c r="CB191" s="441"/>
      <c r="CC191" s="441"/>
      <c r="CD191" s="441"/>
      <c r="CE191" s="441"/>
      <c r="CF191" s="441"/>
      <c r="CG191" s="441"/>
      <c r="CH191" s="441"/>
      <c r="CI191" s="441"/>
      <c r="CJ191" s="441"/>
      <c r="CK191" s="441"/>
      <c r="CL191" s="441"/>
      <c r="CM191" s="441"/>
    </row>
    <row r="192" spans="2:91" s="209" customFormat="1" ht="20.100000000000001" customHeight="1">
      <c r="B192" s="24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445"/>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2"/>
      <c r="BP192" s="441"/>
      <c r="BQ192" s="441"/>
      <c r="BR192" s="441"/>
      <c r="BS192" s="441"/>
      <c r="BT192" s="441"/>
      <c r="BU192" s="441"/>
      <c r="BV192" s="441"/>
      <c r="BW192" s="441"/>
      <c r="BX192" s="441"/>
      <c r="BY192" s="441"/>
      <c r="BZ192" s="441"/>
      <c r="CA192" s="441"/>
      <c r="CB192" s="441"/>
      <c r="CC192" s="441"/>
      <c r="CD192" s="441"/>
      <c r="CE192" s="441"/>
      <c r="CF192" s="441"/>
      <c r="CG192" s="441"/>
      <c r="CH192" s="441"/>
      <c r="CI192" s="441"/>
      <c r="CJ192" s="441"/>
      <c r="CK192" s="441"/>
      <c r="CL192" s="441"/>
      <c r="CM192" s="441"/>
    </row>
    <row r="193" spans="2:91" s="241" customFormat="1" ht="14.1" customHeight="1">
      <c r="B193" s="31"/>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c r="AA193" s="105"/>
      <c r="AB193" s="105"/>
      <c r="AC193" s="105"/>
      <c r="AD193" s="105"/>
      <c r="AE193" s="105"/>
      <c r="AF193" s="105"/>
      <c r="AG193" s="105"/>
      <c r="AH193" s="105"/>
      <c r="AI193" s="105"/>
      <c r="AJ193" s="105"/>
      <c r="AK193" s="105"/>
      <c r="AN193" s="404"/>
      <c r="AO193" s="404"/>
      <c r="AP193" s="404"/>
      <c r="AQ193" s="404"/>
      <c r="AR193" s="404"/>
      <c r="AS193" s="404"/>
      <c r="AT193" s="404"/>
      <c r="AU193" s="404"/>
      <c r="AV193" s="404"/>
      <c r="AW193" s="404"/>
      <c r="AX193" s="404"/>
      <c r="AY193" s="404"/>
      <c r="AZ193" s="404"/>
      <c r="BA193" s="404"/>
      <c r="BB193" s="404"/>
      <c r="BC193" s="404"/>
      <c r="BD193" s="404"/>
      <c r="BE193" s="404"/>
      <c r="BF193" s="404"/>
      <c r="BG193" s="404"/>
      <c r="BH193" s="404"/>
      <c r="BI193" s="404"/>
      <c r="BJ193" s="404"/>
      <c r="BK193" s="404"/>
      <c r="BL193" s="404"/>
      <c r="BM193" s="404"/>
      <c r="BN193" s="404"/>
      <c r="BO193" s="251"/>
      <c r="BP193" s="446"/>
      <c r="BQ193" s="446"/>
      <c r="BR193" s="446"/>
      <c r="BS193" s="446"/>
      <c r="BT193" s="446"/>
      <c r="BU193" s="446"/>
      <c r="BV193" s="446"/>
      <c r="BW193" s="446"/>
      <c r="BX193" s="446"/>
      <c r="BY193" s="446"/>
      <c r="BZ193" s="446"/>
      <c r="CA193" s="446"/>
      <c r="CB193" s="446"/>
      <c r="CC193" s="446"/>
      <c r="CD193" s="446"/>
      <c r="CE193" s="446"/>
      <c r="CF193" s="446"/>
      <c r="CG193" s="446"/>
      <c r="CH193" s="446"/>
      <c r="CI193" s="446"/>
      <c r="CJ193" s="446"/>
      <c r="CK193" s="446"/>
      <c r="CL193" s="446"/>
      <c r="CM193" s="446"/>
    </row>
    <row r="194" spans="2:91" s="241" customFormat="1" ht="14.1" customHeight="1">
      <c r="B194" s="346" t="s">
        <v>796</v>
      </c>
      <c r="C194" s="249"/>
      <c r="D194" s="249"/>
      <c r="E194" s="249"/>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N194" s="404"/>
      <c r="AO194" s="404"/>
      <c r="AP194" s="404"/>
      <c r="AQ194" s="404"/>
      <c r="AR194" s="404"/>
      <c r="AS194" s="404"/>
      <c r="AT194" s="404"/>
      <c r="AU194" s="404"/>
      <c r="AV194" s="404"/>
      <c r="AW194" s="404"/>
      <c r="AX194" s="404"/>
      <c r="AY194" s="404"/>
      <c r="AZ194" s="404"/>
      <c r="BA194" s="404"/>
      <c r="BB194" s="404"/>
      <c r="BC194" s="404"/>
      <c r="BD194" s="404"/>
      <c r="BE194" s="404"/>
      <c r="BF194" s="404"/>
      <c r="BG194" s="404"/>
      <c r="BH194" s="404"/>
      <c r="BI194" s="404"/>
      <c r="BJ194" s="404"/>
      <c r="BK194" s="404"/>
      <c r="BL194" s="404"/>
      <c r="BM194" s="404"/>
      <c r="BN194" s="404"/>
      <c r="BO194" s="251"/>
      <c r="BP194" s="446"/>
      <c r="BQ194" s="446"/>
      <c r="BR194" s="446"/>
      <c r="BS194" s="446"/>
      <c r="BT194" s="446"/>
      <c r="BU194" s="446"/>
      <c r="BV194" s="446"/>
      <c r="BW194" s="446"/>
      <c r="BX194" s="446"/>
      <c r="BY194" s="446"/>
      <c r="BZ194" s="446"/>
      <c r="CA194" s="446"/>
      <c r="CB194" s="446"/>
      <c r="CC194" s="446"/>
      <c r="CD194" s="446"/>
      <c r="CE194" s="446"/>
      <c r="CF194" s="446"/>
      <c r="CG194" s="446"/>
      <c r="CH194" s="446"/>
      <c r="CI194" s="446"/>
      <c r="CJ194" s="446"/>
      <c r="CK194" s="446"/>
      <c r="CL194" s="446"/>
      <c r="CM194" s="446"/>
    </row>
    <row r="195" spans="2:91" s="241" customFormat="1" ht="14.1" customHeight="1">
      <c r="B195" s="31"/>
      <c r="C195" s="249" t="s">
        <v>51</v>
      </c>
      <c r="D195" s="249"/>
      <c r="E195" s="249"/>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M195" s="307"/>
      <c r="AN195" s="404"/>
      <c r="AO195" s="404"/>
      <c r="AP195" s="404"/>
      <c r="AQ195" s="404"/>
      <c r="AR195" s="404"/>
      <c r="AS195" s="404"/>
      <c r="AT195" s="404"/>
      <c r="AU195" s="404"/>
      <c r="AV195" s="404"/>
      <c r="AW195" s="404"/>
      <c r="AX195" s="404"/>
      <c r="AY195" s="404"/>
      <c r="AZ195" s="404"/>
      <c r="BA195" s="404"/>
      <c r="BB195" s="404"/>
      <c r="BC195" s="404"/>
      <c r="BD195" s="404"/>
      <c r="BE195" s="404"/>
      <c r="BF195" s="404"/>
      <c r="BG195" s="404"/>
      <c r="BH195" s="404"/>
      <c r="BI195" s="404"/>
      <c r="BJ195" s="404"/>
      <c r="BK195" s="404"/>
      <c r="BL195" s="404"/>
      <c r="BM195" s="404"/>
      <c r="BN195" s="404"/>
      <c r="BO195" s="251"/>
      <c r="BP195" s="446"/>
      <c r="BQ195" s="446"/>
      <c r="BR195" s="446"/>
      <c r="BS195" s="446"/>
      <c r="BT195" s="446"/>
      <c r="BU195" s="446"/>
      <c r="BV195" s="446"/>
      <c r="BW195" s="446"/>
      <c r="BX195" s="446"/>
      <c r="BY195" s="446"/>
      <c r="BZ195" s="446"/>
      <c r="CA195" s="446"/>
      <c r="CB195" s="446"/>
      <c r="CC195" s="446"/>
      <c r="CD195" s="446"/>
      <c r="CE195" s="446"/>
      <c r="CF195" s="446"/>
      <c r="CG195" s="446"/>
      <c r="CH195" s="446"/>
      <c r="CI195" s="446"/>
      <c r="CJ195" s="446"/>
      <c r="CK195" s="446"/>
      <c r="CL195" s="446"/>
      <c r="CM195" s="446"/>
    </row>
    <row r="196" spans="2:91" s="241" customFormat="1" ht="14.1" customHeight="1">
      <c r="B196" s="31"/>
      <c r="C196" s="78" t="s">
        <v>284</v>
      </c>
      <c r="D196" s="79"/>
      <c r="E196" s="79"/>
      <c r="F196" s="79"/>
      <c r="G196" s="80"/>
      <c r="H196" s="78" t="s">
        <v>286</v>
      </c>
      <c r="I196" s="79"/>
      <c r="J196" s="79"/>
      <c r="K196" s="79"/>
      <c r="L196" s="80"/>
      <c r="M196" s="729" t="s">
        <v>127</v>
      </c>
      <c r="N196" s="756"/>
      <c r="O196" s="78" t="s">
        <v>161</v>
      </c>
      <c r="P196" s="79"/>
      <c r="Q196" s="80"/>
      <c r="R196" s="78" t="s">
        <v>159</v>
      </c>
      <c r="S196" s="79"/>
      <c r="T196" s="79"/>
      <c r="U196" s="79"/>
      <c r="V196" s="79"/>
      <c r="W196" s="80"/>
      <c r="X196" s="78" t="s">
        <v>160</v>
      </c>
      <c r="Y196" s="79"/>
      <c r="Z196" s="79"/>
      <c r="AA196" s="80"/>
      <c r="AB196" s="78" t="s">
        <v>162</v>
      </c>
      <c r="AC196" s="79"/>
      <c r="AD196" s="79"/>
      <c r="AE196" s="79"/>
      <c r="AF196" s="79"/>
      <c r="AG196" s="79"/>
      <c r="AH196" s="79"/>
      <c r="AI196" s="80"/>
      <c r="AJ196" s="31"/>
      <c r="AK196" s="384"/>
      <c r="AM196" s="307"/>
      <c r="AN196" s="404"/>
      <c r="AO196" s="404"/>
      <c r="AP196" s="404"/>
      <c r="AQ196" s="404"/>
      <c r="AR196" s="404"/>
      <c r="AS196" s="404"/>
      <c r="AT196" s="404"/>
      <c r="AU196" s="404"/>
      <c r="AV196" s="404"/>
      <c r="AW196" s="404"/>
      <c r="AX196" s="404"/>
      <c r="AY196" s="404"/>
      <c r="AZ196" s="404"/>
      <c r="BA196" s="404"/>
      <c r="BB196" s="404"/>
      <c r="BC196" s="404"/>
      <c r="BD196" s="404"/>
      <c r="BE196" s="404"/>
      <c r="BF196" s="404"/>
      <c r="BG196" s="404"/>
      <c r="BH196" s="404"/>
      <c r="BI196" s="404"/>
      <c r="BJ196" s="404"/>
      <c r="BK196" s="404"/>
      <c r="BL196" s="404"/>
      <c r="BM196" s="404"/>
      <c r="BN196" s="404"/>
      <c r="BO196" s="251"/>
      <c r="BP196" s="446"/>
      <c r="BQ196" s="446"/>
      <c r="BR196" s="446"/>
      <c r="BS196" s="446"/>
      <c r="BT196" s="446"/>
      <c r="BU196" s="446"/>
      <c r="BV196" s="446"/>
      <c r="BW196" s="446"/>
      <c r="BX196" s="446"/>
      <c r="BY196" s="446"/>
      <c r="BZ196" s="446"/>
      <c r="CA196" s="446"/>
      <c r="CB196" s="446"/>
      <c r="CC196" s="446"/>
      <c r="CD196" s="446"/>
      <c r="CE196" s="446"/>
      <c r="CF196" s="446"/>
      <c r="CG196" s="446"/>
      <c r="CH196" s="446"/>
      <c r="CI196" s="446"/>
      <c r="CJ196" s="446"/>
      <c r="CK196" s="446"/>
      <c r="CL196" s="446"/>
      <c r="CM196" s="446"/>
    </row>
    <row r="197" spans="2:91" s="241" customFormat="1" ht="20.100000000000001" customHeight="1">
      <c r="B197" s="31"/>
      <c r="C197" s="351" t="s">
        <v>165</v>
      </c>
      <c r="D197" s="742" t="s">
        <v>87</v>
      </c>
      <c r="E197" s="743"/>
      <c r="F197" s="743"/>
      <c r="G197" s="744"/>
      <c r="H197" s="742" t="s">
        <v>91</v>
      </c>
      <c r="I197" s="743"/>
      <c r="J197" s="743"/>
      <c r="K197" s="743"/>
      <c r="L197" s="744"/>
      <c r="M197" s="742" t="s">
        <v>174</v>
      </c>
      <c r="N197" s="744"/>
      <c r="O197" s="760" t="s">
        <v>94</v>
      </c>
      <c r="P197" s="761"/>
      <c r="Q197" s="353" t="s">
        <v>223</v>
      </c>
      <c r="R197" s="762" t="s">
        <v>667</v>
      </c>
      <c r="S197" s="763"/>
      <c r="T197" s="763"/>
      <c r="U197" s="763"/>
      <c r="V197" s="763"/>
      <c r="W197" s="764"/>
      <c r="X197" s="742" t="s">
        <v>7</v>
      </c>
      <c r="Y197" s="743"/>
      <c r="Z197" s="743"/>
      <c r="AA197" s="744"/>
      <c r="AB197" s="742" t="s">
        <v>216</v>
      </c>
      <c r="AC197" s="743"/>
      <c r="AD197" s="743"/>
      <c r="AE197" s="743"/>
      <c r="AF197" s="743"/>
      <c r="AG197" s="743"/>
      <c r="AH197" s="743"/>
      <c r="AI197" s="744"/>
      <c r="AJ197" s="31"/>
      <c r="AK197" s="384"/>
      <c r="AM197" s="307"/>
      <c r="AN197" s="404"/>
      <c r="AO197" s="404"/>
      <c r="AP197" s="404"/>
      <c r="AQ197" s="404"/>
      <c r="AR197" s="404"/>
      <c r="AS197" s="404"/>
      <c r="AT197" s="404"/>
      <c r="AU197" s="404"/>
      <c r="AV197" s="404"/>
      <c r="AW197" s="404"/>
      <c r="AX197" s="404"/>
      <c r="AY197" s="404"/>
      <c r="AZ197" s="404"/>
      <c r="BA197" s="404"/>
      <c r="BB197" s="404"/>
      <c r="BC197" s="404"/>
      <c r="BD197" s="404"/>
      <c r="BE197" s="404"/>
      <c r="BF197" s="404"/>
      <c r="BG197" s="404"/>
      <c r="BH197" s="404"/>
      <c r="BI197" s="404"/>
      <c r="BJ197" s="404"/>
      <c r="BK197" s="404"/>
      <c r="BL197" s="404"/>
      <c r="BM197" s="404"/>
      <c r="BN197" s="404"/>
      <c r="BO197" s="251"/>
      <c r="BP197" s="446"/>
      <c r="BQ197" s="446"/>
      <c r="BR197" s="446"/>
      <c r="BS197" s="446"/>
      <c r="BT197" s="446"/>
      <c r="BU197" s="446"/>
      <c r="BV197" s="446"/>
      <c r="BW197" s="446"/>
      <c r="BX197" s="446"/>
      <c r="BY197" s="446"/>
      <c r="BZ197" s="446"/>
      <c r="CA197" s="446"/>
      <c r="CB197" s="446"/>
      <c r="CC197" s="446"/>
      <c r="CD197" s="446"/>
      <c r="CE197" s="446"/>
      <c r="CF197" s="446"/>
      <c r="CG197" s="446"/>
      <c r="CH197" s="446"/>
      <c r="CI197" s="446"/>
      <c r="CJ197" s="446"/>
      <c r="CK197" s="446"/>
      <c r="CL197" s="446"/>
      <c r="CM197" s="446"/>
    </row>
    <row r="198" spans="2:91" s="241" customFormat="1" ht="20.100000000000001" customHeight="1">
      <c r="B198" s="31"/>
      <c r="C198" s="666"/>
      <c r="D198" s="667"/>
      <c r="E198" s="667"/>
      <c r="F198" s="667"/>
      <c r="G198" s="668"/>
      <c r="H198" s="666"/>
      <c r="I198" s="667"/>
      <c r="J198" s="667"/>
      <c r="K198" s="667"/>
      <c r="L198" s="668"/>
      <c r="M198" s="1128" t="s">
        <v>269</v>
      </c>
      <c r="N198" s="1130"/>
      <c r="O198" s="748"/>
      <c r="P198" s="749"/>
      <c r="Q198" s="367" t="s">
        <v>223</v>
      </c>
      <c r="R198" s="568" t="s">
        <v>116</v>
      </c>
      <c r="S198" s="569"/>
      <c r="T198" s="569"/>
      <c r="U198" s="569"/>
      <c r="V198" s="569"/>
      <c r="W198" s="570"/>
      <c r="X198" s="568" t="s">
        <v>113</v>
      </c>
      <c r="Y198" s="569"/>
      <c r="Z198" s="569"/>
      <c r="AA198" s="570"/>
      <c r="AB198" s="757"/>
      <c r="AC198" s="758"/>
      <c r="AD198" s="758"/>
      <c r="AE198" s="758"/>
      <c r="AF198" s="758"/>
      <c r="AG198" s="758"/>
      <c r="AH198" s="758"/>
      <c r="AI198" s="759"/>
      <c r="AJ198" s="31"/>
      <c r="AK198" s="384"/>
      <c r="AM198" s="307"/>
      <c r="AN198" s="404"/>
      <c r="AO198" s="404"/>
      <c r="AP198" s="404"/>
      <c r="AQ198" s="404"/>
      <c r="AR198" s="404"/>
      <c r="AS198" s="404"/>
      <c r="AT198" s="404"/>
      <c r="AU198" s="404"/>
      <c r="AV198" s="404"/>
      <c r="AW198" s="404"/>
      <c r="AX198" s="404"/>
      <c r="AY198" s="404"/>
      <c r="AZ198" s="404"/>
      <c r="BA198" s="404"/>
      <c r="BB198" s="404"/>
      <c r="BC198" s="404"/>
      <c r="BD198" s="404"/>
      <c r="BE198" s="404"/>
      <c r="BF198" s="404"/>
      <c r="BG198" s="404"/>
      <c r="BH198" s="404"/>
      <c r="BI198" s="404"/>
      <c r="BJ198" s="404"/>
      <c r="BK198" s="404"/>
      <c r="BL198" s="404"/>
      <c r="BM198" s="404"/>
      <c r="BN198" s="404"/>
      <c r="BO198" s="251"/>
      <c r="BP198" s="446"/>
      <c r="BQ198" s="446"/>
      <c r="BR198" s="446"/>
      <c r="BS198" s="446"/>
      <c r="BT198" s="446"/>
      <c r="BU198" s="446"/>
      <c r="BV198" s="446"/>
      <c r="BW198" s="446"/>
      <c r="BX198" s="446"/>
      <c r="BY198" s="446"/>
      <c r="BZ198" s="446"/>
      <c r="CA198" s="446"/>
      <c r="CB198" s="446"/>
      <c r="CC198" s="446"/>
      <c r="CD198" s="446"/>
      <c r="CE198" s="446"/>
      <c r="CF198" s="446"/>
      <c r="CG198" s="446"/>
      <c r="CH198" s="446"/>
      <c r="CI198" s="446"/>
      <c r="CJ198" s="446"/>
      <c r="CK198" s="446"/>
      <c r="CL198" s="446"/>
      <c r="CM198" s="446"/>
    </row>
    <row r="199" spans="2:91" s="241" customFormat="1" ht="20.100000000000001" customHeight="1">
      <c r="B199" s="31"/>
      <c r="C199" s="568"/>
      <c r="D199" s="569"/>
      <c r="E199" s="569"/>
      <c r="F199" s="569"/>
      <c r="G199" s="570"/>
      <c r="H199" s="568"/>
      <c r="I199" s="569"/>
      <c r="J199" s="569"/>
      <c r="K199" s="569"/>
      <c r="L199" s="570"/>
      <c r="M199" s="737" t="s">
        <v>269</v>
      </c>
      <c r="N199" s="738"/>
      <c r="O199" s="748"/>
      <c r="P199" s="749"/>
      <c r="Q199" s="367" t="s">
        <v>223</v>
      </c>
      <c r="R199" s="568" t="s">
        <v>116</v>
      </c>
      <c r="S199" s="569"/>
      <c r="T199" s="569"/>
      <c r="U199" s="569"/>
      <c r="V199" s="569"/>
      <c r="W199" s="570"/>
      <c r="X199" s="568" t="s">
        <v>113</v>
      </c>
      <c r="Y199" s="569"/>
      <c r="Z199" s="569"/>
      <c r="AA199" s="570"/>
      <c r="AB199" s="750"/>
      <c r="AC199" s="751"/>
      <c r="AD199" s="751"/>
      <c r="AE199" s="751"/>
      <c r="AF199" s="751"/>
      <c r="AG199" s="751"/>
      <c r="AH199" s="751"/>
      <c r="AI199" s="752"/>
      <c r="AJ199" s="31"/>
      <c r="AK199" s="384"/>
      <c r="AM199" s="307"/>
      <c r="AN199" s="404"/>
      <c r="AO199" s="404"/>
      <c r="AP199" s="404"/>
      <c r="AQ199" s="404"/>
      <c r="AR199" s="404"/>
      <c r="AS199" s="404"/>
      <c r="AT199" s="404"/>
      <c r="AU199" s="404"/>
      <c r="AV199" s="404"/>
      <c r="AW199" s="404"/>
      <c r="AX199" s="404"/>
      <c r="AY199" s="404"/>
      <c r="AZ199" s="404"/>
      <c r="BA199" s="404"/>
      <c r="BB199" s="404"/>
      <c r="BC199" s="404"/>
      <c r="BD199" s="404"/>
      <c r="BE199" s="404"/>
      <c r="BF199" s="404"/>
      <c r="BG199" s="404"/>
      <c r="BH199" s="404"/>
      <c r="BI199" s="404"/>
      <c r="BJ199" s="404"/>
      <c r="BK199" s="404"/>
      <c r="BL199" s="404"/>
      <c r="BM199" s="404"/>
      <c r="BN199" s="404"/>
      <c r="BO199" s="251"/>
      <c r="BP199" s="446"/>
      <c r="BQ199" s="446"/>
      <c r="BR199" s="446"/>
      <c r="BS199" s="446"/>
      <c r="BT199" s="446"/>
      <c r="BU199" s="446"/>
      <c r="BV199" s="446"/>
      <c r="BW199" s="446"/>
      <c r="BX199" s="446"/>
      <c r="BY199" s="446"/>
      <c r="BZ199" s="446"/>
      <c r="CA199" s="446"/>
      <c r="CB199" s="446"/>
      <c r="CC199" s="446"/>
      <c r="CD199" s="446"/>
      <c r="CE199" s="446"/>
      <c r="CF199" s="446"/>
      <c r="CG199" s="446"/>
      <c r="CH199" s="446"/>
      <c r="CI199" s="446"/>
      <c r="CJ199" s="446"/>
      <c r="CK199" s="446"/>
      <c r="CL199" s="446"/>
      <c r="CM199" s="446"/>
    </row>
    <row r="200" spans="2:91" s="241" customFormat="1" ht="20.100000000000001" customHeight="1">
      <c r="B200" s="31"/>
      <c r="C200" s="568"/>
      <c r="D200" s="569"/>
      <c r="E200" s="569"/>
      <c r="F200" s="569"/>
      <c r="G200" s="570"/>
      <c r="H200" s="568"/>
      <c r="I200" s="569"/>
      <c r="J200" s="569"/>
      <c r="K200" s="569"/>
      <c r="L200" s="570"/>
      <c r="M200" s="737" t="s">
        <v>269</v>
      </c>
      <c r="N200" s="738"/>
      <c r="O200" s="748"/>
      <c r="P200" s="749"/>
      <c r="Q200" s="367" t="s">
        <v>223</v>
      </c>
      <c r="R200" s="568" t="s">
        <v>116</v>
      </c>
      <c r="S200" s="569"/>
      <c r="T200" s="569"/>
      <c r="U200" s="569"/>
      <c r="V200" s="569"/>
      <c r="W200" s="570"/>
      <c r="X200" s="568" t="s">
        <v>113</v>
      </c>
      <c r="Y200" s="569"/>
      <c r="Z200" s="569"/>
      <c r="AA200" s="570"/>
      <c r="AB200" s="750"/>
      <c r="AC200" s="751"/>
      <c r="AD200" s="751"/>
      <c r="AE200" s="751"/>
      <c r="AF200" s="751"/>
      <c r="AG200" s="751"/>
      <c r="AH200" s="751"/>
      <c r="AI200" s="752"/>
      <c r="AJ200" s="31"/>
      <c r="AK200" s="384"/>
      <c r="AM200" s="307"/>
      <c r="AN200" s="404"/>
      <c r="AO200" s="404"/>
      <c r="AP200" s="404"/>
      <c r="AQ200" s="404"/>
      <c r="AR200" s="404"/>
      <c r="AS200" s="404"/>
      <c r="AT200" s="404"/>
      <c r="AU200" s="404"/>
      <c r="AV200" s="404"/>
      <c r="AW200" s="404"/>
      <c r="AX200" s="404"/>
      <c r="AY200" s="404"/>
      <c r="AZ200" s="404"/>
      <c r="BA200" s="404"/>
      <c r="BB200" s="404"/>
      <c r="BC200" s="404"/>
      <c r="BD200" s="404"/>
      <c r="BE200" s="404"/>
      <c r="BF200" s="404"/>
      <c r="BG200" s="404"/>
      <c r="BH200" s="404"/>
      <c r="BI200" s="404"/>
      <c r="BJ200" s="404"/>
      <c r="BK200" s="404"/>
      <c r="BL200" s="404"/>
      <c r="BM200" s="404"/>
      <c r="BN200" s="404"/>
      <c r="BO200" s="251"/>
      <c r="BP200" s="446"/>
      <c r="BQ200" s="446"/>
      <c r="BR200" s="446"/>
      <c r="BS200" s="446"/>
      <c r="BT200" s="446"/>
      <c r="BU200" s="446"/>
      <c r="BV200" s="446"/>
      <c r="BW200" s="446"/>
      <c r="BX200" s="446"/>
      <c r="BY200" s="446"/>
      <c r="BZ200" s="446"/>
      <c r="CA200" s="446"/>
      <c r="CB200" s="446"/>
      <c r="CC200" s="446"/>
      <c r="CD200" s="446"/>
      <c r="CE200" s="446"/>
      <c r="CF200" s="446"/>
      <c r="CG200" s="446"/>
      <c r="CH200" s="446"/>
      <c r="CI200" s="446"/>
      <c r="CJ200" s="446"/>
      <c r="CK200" s="446"/>
      <c r="CL200" s="446"/>
      <c r="CM200" s="446"/>
    </row>
    <row r="201" spans="2:91" s="31" customFormat="1" ht="20.100000000000001" customHeight="1">
      <c r="B201" s="250"/>
      <c r="C201" s="568"/>
      <c r="D201" s="569"/>
      <c r="E201" s="569"/>
      <c r="F201" s="569"/>
      <c r="G201" s="570"/>
      <c r="H201" s="568"/>
      <c r="I201" s="569"/>
      <c r="J201" s="569"/>
      <c r="K201" s="569"/>
      <c r="L201" s="570"/>
      <c r="M201" s="737" t="s">
        <v>269</v>
      </c>
      <c r="N201" s="738"/>
      <c r="O201" s="748"/>
      <c r="P201" s="749"/>
      <c r="Q201" s="367" t="s">
        <v>223</v>
      </c>
      <c r="R201" s="568" t="s">
        <v>116</v>
      </c>
      <c r="S201" s="569"/>
      <c r="T201" s="569"/>
      <c r="U201" s="569"/>
      <c r="V201" s="569"/>
      <c r="W201" s="570"/>
      <c r="X201" s="568" t="s">
        <v>113</v>
      </c>
      <c r="Y201" s="569"/>
      <c r="Z201" s="569"/>
      <c r="AA201" s="570"/>
      <c r="AB201" s="750"/>
      <c r="AC201" s="751"/>
      <c r="AD201" s="751"/>
      <c r="AE201" s="751"/>
      <c r="AF201" s="751"/>
      <c r="AG201" s="751"/>
      <c r="AH201" s="751"/>
      <c r="AI201" s="752"/>
      <c r="AK201" s="384"/>
      <c r="AM201" s="307"/>
      <c r="AN201" s="384"/>
      <c r="AO201" s="384"/>
      <c r="AP201" s="384"/>
      <c r="AQ201" s="384"/>
      <c r="AR201" s="384"/>
      <c r="AS201" s="384"/>
      <c r="AT201" s="384"/>
      <c r="AU201" s="384"/>
      <c r="AV201" s="384"/>
      <c r="AW201" s="384"/>
      <c r="AX201" s="384"/>
      <c r="AY201" s="384"/>
      <c r="AZ201" s="384"/>
      <c r="BA201" s="384"/>
      <c r="BB201" s="384"/>
      <c r="BC201" s="384"/>
      <c r="BD201" s="384"/>
      <c r="BE201" s="384"/>
      <c r="BF201" s="384"/>
      <c r="BG201" s="384"/>
      <c r="BH201" s="384"/>
      <c r="BI201" s="384"/>
      <c r="BJ201" s="384"/>
      <c r="BK201" s="384"/>
      <c r="BL201" s="384"/>
      <c r="BM201" s="384"/>
      <c r="BN201" s="384"/>
      <c r="BO201" s="447"/>
      <c r="BP201" s="448"/>
      <c r="BQ201" s="448"/>
      <c r="BR201" s="448"/>
      <c r="BS201" s="448"/>
      <c r="BT201" s="448"/>
      <c r="BU201" s="448"/>
      <c r="BV201" s="448"/>
      <c r="BW201" s="448"/>
      <c r="BX201" s="448"/>
      <c r="BY201" s="448"/>
      <c r="BZ201" s="448"/>
      <c r="CA201" s="448"/>
      <c r="CB201" s="448"/>
      <c r="CC201" s="448"/>
      <c r="CD201" s="448"/>
      <c r="CE201" s="448"/>
      <c r="CF201" s="448"/>
      <c r="CG201" s="448"/>
      <c r="CH201" s="448"/>
      <c r="CI201" s="448"/>
      <c r="CJ201" s="448"/>
      <c r="CK201" s="448"/>
      <c r="CL201" s="448"/>
      <c r="CM201" s="448"/>
    </row>
    <row r="202" spans="2:91" s="31" customFormat="1" ht="20.100000000000001" customHeight="1">
      <c r="C202" s="568"/>
      <c r="D202" s="569"/>
      <c r="E202" s="569"/>
      <c r="F202" s="569"/>
      <c r="G202" s="570"/>
      <c r="H202" s="568"/>
      <c r="I202" s="569"/>
      <c r="J202" s="569"/>
      <c r="K202" s="569"/>
      <c r="L202" s="570"/>
      <c r="M202" s="737" t="s">
        <v>269</v>
      </c>
      <c r="N202" s="738"/>
      <c r="O202" s="748"/>
      <c r="P202" s="749"/>
      <c r="Q202" s="367" t="s">
        <v>223</v>
      </c>
      <c r="R202" s="568" t="s">
        <v>116</v>
      </c>
      <c r="S202" s="569"/>
      <c r="T202" s="569"/>
      <c r="U202" s="569"/>
      <c r="V202" s="569"/>
      <c r="W202" s="570"/>
      <c r="X202" s="568" t="s">
        <v>113</v>
      </c>
      <c r="Y202" s="569"/>
      <c r="Z202" s="569"/>
      <c r="AA202" s="570"/>
      <c r="AB202" s="750"/>
      <c r="AC202" s="751"/>
      <c r="AD202" s="751"/>
      <c r="AE202" s="751"/>
      <c r="AF202" s="751"/>
      <c r="AG202" s="751"/>
      <c r="AH202" s="751"/>
      <c r="AI202" s="752"/>
      <c r="AK202" s="384"/>
      <c r="AM202" s="307"/>
      <c r="AN202" s="384"/>
      <c r="AO202" s="384"/>
      <c r="AP202" s="384"/>
      <c r="AQ202" s="384"/>
      <c r="AR202" s="384"/>
      <c r="AS202" s="384"/>
      <c r="AT202" s="384"/>
      <c r="AU202" s="384"/>
      <c r="AV202" s="384"/>
      <c r="AW202" s="384"/>
      <c r="AX202" s="384"/>
      <c r="AY202" s="384"/>
      <c r="AZ202" s="384"/>
      <c r="BA202" s="384"/>
      <c r="BB202" s="384"/>
      <c r="BC202" s="384"/>
      <c r="BD202" s="384"/>
      <c r="BE202" s="384"/>
      <c r="BF202" s="384"/>
      <c r="BG202" s="384"/>
      <c r="BH202" s="384"/>
      <c r="BI202" s="384"/>
      <c r="BJ202" s="384"/>
      <c r="BK202" s="384"/>
      <c r="BL202" s="384"/>
      <c r="BM202" s="384"/>
      <c r="BN202" s="384"/>
      <c r="BO202" s="447"/>
      <c r="BP202" s="448"/>
      <c r="BQ202" s="448"/>
      <c r="BR202" s="448"/>
      <c r="BS202" s="448"/>
      <c r="BT202" s="448"/>
      <c r="BU202" s="448"/>
      <c r="BV202" s="448"/>
      <c r="BW202" s="448"/>
      <c r="BX202" s="448"/>
      <c r="BY202" s="448"/>
      <c r="BZ202" s="448"/>
      <c r="CA202" s="448"/>
      <c r="CB202" s="448"/>
      <c r="CC202" s="448"/>
      <c r="CD202" s="448"/>
      <c r="CE202" s="448"/>
      <c r="CF202" s="448"/>
      <c r="CG202" s="448"/>
      <c r="CH202" s="448"/>
      <c r="CI202" s="448"/>
      <c r="CJ202" s="448"/>
      <c r="CK202" s="448"/>
      <c r="CL202" s="448"/>
      <c r="CM202" s="448"/>
    </row>
    <row r="203" spans="2:91" s="31" customFormat="1" ht="20.100000000000001" customHeight="1">
      <c r="B203" s="209"/>
      <c r="C203" s="691"/>
      <c r="D203" s="692"/>
      <c r="E203" s="692"/>
      <c r="F203" s="692"/>
      <c r="G203" s="693"/>
      <c r="H203" s="691"/>
      <c r="I203" s="692"/>
      <c r="J203" s="692"/>
      <c r="K203" s="692"/>
      <c r="L203" s="693"/>
      <c r="M203" s="745" t="s">
        <v>269</v>
      </c>
      <c r="N203" s="747"/>
      <c r="O203" s="748"/>
      <c r="P203" s="749"/>
      <c r="Q203" s="367" t="s">
        <v>223</v>
      </c>
      <c r="R203" s="568" t="s">
        <v>116</v>
      </c>
      <c r="S203" s="569"/>
      <c r="T203" s="569"/>
      <c r="U203" s="569"/>
      <c r="V203" s="569"/>
      <c r="W203" s="570"/>
      <c r="X203" s="568" t="s">
        <v>113</v>
      </c>
      <c r="Y203" s="569"/>
      <c r="Z203" s="569"/>
      <c r="AA203" s="570"/>
      <c r="AB203" s="753"/>
      <c r="AC203" s="754"/>
      <c r="AD203" s="754"/>
      <c r="AE203" s="754"/>
      <c r="AF203" s="754"/>
      <c r="AG203" s="754"/>
      <c r="AH203" s="754"/>
      <c r="AI203" s="755"/>
      <c r="AK203" s="404"/>
      <c r="AM203" s="307"/>
      <c r="AN203" s="384"/>
      <c r="AO203" s="384"/>
      <c r="AP203" s="384"/>
      <c r="AQ203" s="384"/>
      <c r="AR203" s="384"/>
      <c r="AS203" s="384"/>
      <c r="AT203" s="384"/>
      <c r="AU203" s="384"/>
      <c r="AV203" s="384"/>
      <c r="AW203" s="384"/>
      <c r="AX203" s="384"/>
      <c r="AY203" s="384"/>
      <c r="AZ203" s="384"/>
      <c r="BA203" s="384"/>
      <c r="BB203" s="384"/>
      <c r="BC203" s="384"/>
      <c r="BD203" s="384"/>
      <c r="BE203" s="384"/>
      <c r="BF203" s="384"/>
      <c r="BG203" s="384"/>
      <c r="BH203" s="384"/>
      <c r="BI203" s="384"/>
      <c r="BJ203" s="384"/>
      <c r="BK203" s="384"/>
      <c r="BL203" s="384"/>
      <c r="BM203" s="384"/>
      <c r="BN203" s="384"/>
      <c r="BO203" s="447"/>
      <c r="BP203" s="448"/>
      <c r="BQ203" s="448"/>
      <c r="BR203" s="448"/>
      <c r="BS203" s="448"/>
      <c r="BT203" s="448"/>
      <c r="BU203" s="448"/>
      <c r="BV203" s="448"/>
      <c r="BW203" s="448"/>
      <c r="BX203" s="448"/>
      <c r="BY203" s="448"/>
      <c r="BZ203" s="448"/>
      <c r="CA203" s="448"/>
      <c r="CB203" s="448"/>
      <c r="CC203" s="448"/>
      <c r="CD203" s="448"/>
      <c r="CE203" s="448"/>
      <c r="CF203" s="448"/>
      <c r="CG203" s="448"/>
      <c r="CH203" s="448"/>
      <c r="CI203" s="448"/>
      <c r="CJ203" s="448"/>
      <c r="CK203" s="448"/>
      <c r="CL203" s="448"/>
      <c r="CM203" s="448"/>
    </row>
    <row r="204" spans="2:91" s="31" customFormat="1" ht="14.1" customHeight="1">
      <c r="B204" s="209"/>
      <c r="C204" s="307" t="s">
        <v>316</v>
      </c>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M204" s="307"/>
      <c r="AN204" s="384"/>
      <c r="AO204" s="384"/>
      <c r="AP204" s="384"/>
      <c r="AQ204" s="384"/>
      <c r="AR204" s="384"/>
      <c r="AS204" s="384"/>
      <c r="AT204" s="384"/>
      <c r="AU204" s="384"/>
      <c r="AV204" s="384"/>
      <c r="AW204" s="384"/>
      <c r="AX204" s="384"/>
      <c r="AY204" s="384"/>
      <c r="AZ204" s="384"/>
      <c r="BA204" s="384"/>
      <c r="BB204" s="384"/>
      <c r="BC204" s="384"/>
      <c r="BD204" s="384"/>
      <c r="BE204" s="384"/>
      <c r="BF204" s="384"/>
      <c r="BG204" s="384"/>
      <c r="BH204" s="384"/>
      <c r="BI204" s="384"/>
      <c r="BJ204" s="384"/>
      <c r="BK204" s="384"/>
      <c r="BL204" s="384"/>
      <c r="BM204" s="384"/>
      <c r="BN204" s="384"/>
      <c r="BO204" s="447"/>
      <c r="BP204" s="448"/>
      <c r="BQ204" s="448"/>
      <c r="BR204" s="448"/>
      <c r="BS204" s="448"/>
      <c r="BT204" s="448"/>
      <c r="BU204" s="448"/>
      <c r="BV204" s="448"/>
      <c r="BW204" s="448"/>
      <c r="BX204" s="448"/>
      <c r="BY204" s="448"/>
      <c r="BZ204" s="448"/>
      <c r="CA204" s="448"/>
      <c r="CB204" s="448"/>
      <c r="CC204" s="448"/>
      <c r="CD204" s="448"/>
      <c r="CE204" s="448"/>
      <c r="CF204" s="448"/>
      <c r="CG204" s="448"/>
      <c r="CH204" s="448"/>
      <c r="CI204" s="448"/>
      <c r="CJ204" s="448"/>
      <c r="CK204" s="448"/>
      <c r="CL204" s="448"/>
      <c r="CM204" s="448"/>
    </row>
    <row r="205" spans="2:91" s="31" customFormat="1" ht="14.1" customHeight="1">
      <c r="B205" s="209"/>
      <c r="C205" s="307" t="s">
        <v>317</v>
      </c>
      <c r="AM205" s="307"/>
      <c r="AN205" s="384"/>
      <c r="AO205" s="384"/>
      <c r="AP205" s="384"/>
      <c r="AQ205" s="384"/>
      <c r="AR205" s="384"/>
      <c r="AS205" s="384"/>
      <c r="AT205" s="384"/>
      <c r="AU205" s="384"/>
      <c r="AV205" s="384"/>
      <c r="AW205" s="384"/>
      <c r="AX205" s="384"/>
      <c r="AY205" s="384"/>
      <c r="AZ205" s="384"/>
      <c r="BA205" s="384"/>
      <c r="BB205" s="384"/>
      <c r="BC205" s="384"/>
      <c r="BD205" s="384"/>
      <c r="BE205" s="384"/>
      <c r="BF205" s="384"/>
      <c r="BG205" s="384"/>
      <c r="BH205" s="384"/>
      <c r="BI205" s="384"/>
      <c r="BJ205" s="384"/>
      <c r="BK205" s="384"/>
      <c r="BL205" s="384"/>
      <c r="BM205" s="384"/>
      <c r="BN205" s="384"/>
      <c r="BO205" s="447"/>
      <c r="BP205" s="448"/>
      <c r="BQ205" s="448"/>
      <c r="BR205" s="448"/>
      <c r="BS205" s="448"/>
      <c r="BT205" s="448"/>
      <c r="BU205" s="448"/>
      <c r="BV205" s="448"/>
      <c r="BW205" s="448"/>
      <c r="BX205" s="448"/>
      <c r="BY205" s="448"/>
      <c r="BZ205" s="448"/>
      <c r="CA205" s="448"/>
      <c r="CB205" s="448"/>
      <c r="CC205" s="448"/>
      <c r="CD205" s="448"/>
      <c r="CE205" s="448"/>
      <c r="CF205" s="448"/>
      <c r="CG205" s="448"/>
      <c r="CH205" s="448"/>
      <c r="CI205" s="448"/>
      <c r="CJ205" s="448"/>
      <c r="CK205" s="448"/>
      <c r="CL205" s="448"/>
      <c r="CM205" s="448"/>
    </row>
    <row r="206" spans="2:91" s="31" customFormat="1" ht="14.1" customHeight="1">
      <c r="B206" s="209"/>
      <c r="C206" s="307"/>
      <c r="AM206" s="307"/>
      <c r="AN206" s="384"/>
      <c r="AO206" s="384"/>
      <c r="AP206" s="384"/>
      <c r="AQ206" s="384"/>
      <c r="AR206" s="384"/>
      <c r="AS206" s="384"/>
      <c r="AT206" s="384"/>
      <c r="AU206" s="384"/>
      <c r="AV206" s="384"/>
      <c r="AW206" s="384"/>
      <c r="AX206" s="384"/>
      <c r="AY206" s="384"/>
      <c r="AZ206" s="384"/>
      <c r="BA206" s="384"/>
      <c r="BB206" s="384"/>
      <c r="BC206" s="384"/>
      <c r="BD206" s="384"/>
      <c r="BE206" s="384"/>
      <c r="BF206" s="384"/>
      <c r="BG206" s="384"/>
      <c r="BH206" s="384"/>
      <c r="BI206" s="384"/>
      <c r="BJ206" s="384"/>
      <c r="BK206" s="384"/>
      <c r="BL206" s="384"/>
      <c r="BM206" s="384"/>
      <c r="BN206" s="384"/>
      <c r="BO206" s="447"/>
      <c r="BP206" s="448"/>
      <c r="BQ206" s="448"/>
      <c r="BR206" s="448"/>
      <c r="BS206" s="448"/>
      <c r="BT206" s="448"/>
      <c r="BU206" s="448"/>
      <c r="BV206" s="448"/>
      <c r="BW206" s="448"/>
      <c r="BX206" s="448"/>
      <c r="BY206" s="448"/>
      <c r="BZ206" s="448"/>
      <c r="CA206" s="448"/>
      <c r="CB206" s="448"/>
      <c r="CC206" s="448"/>
      <c r="CD206" s="448"/>
      <c r="CE206" s="448"/>
      <c r="CF206" s="448"/>
      <c r="CG206" s="448"/>
      <c r="CH206" s="448"/>
      <c r="CI206" s="448"/>
      <c r="CJ206" s="448"/>
      <c r="CK206" s="448"/>
      <c r="CL206" s="448"/>
      <c r="CM206" s="448"/>
    </row>
    <row r="207" spans="2:91" s="31" customFormat="1" ht="14.1" customHeight="1">
      <c r="B207" s="209"/>
      <c r="C207" s="249" t="s">
        <v>218</v>
      </c>
      <c r="AM207" s="307"/>
      <c r="AN207" s="384"/>
      <c r="AO207" s="384"/>
      <c r="AP207" s="384"/>
      <c r="AQ207" s="384"/>
      <c r="AR207" s="384"/>
      <c r="AS207" s="384"/>
      <c r="AT207" s="384"/>
      <c r="AU207" s="384"/>
      <c r="AV207" s="384"/>
      <c r="AW207" s="384"/>
      <c r="AX207" s="384"/>
      <c r="AY207" s="384"/>
      <c r="AZ207" s="384"/>
      <c r="BA207" s="384"/>
      <c r="BB207" s="384"/>
      <c r="BC207" s="384"/>
      <c r="BD207" s="384"/>
      <c r="BE207" s="384"/>
      <c r="BF207" s="384"/>
      <c r="BG207" s="384"/>
      <c r="BH207" s="384"/>
      <c r="BI207" s="384"/>
      <c r="BJ207" s="384"/>
      <c r="BK207" s="384"/>
      <c r="BL207" s="384"/>
      <c r="BM207" s="384"/>
      <c r="BN207" s="384"/>
      <c r="BO207" s="447"/>
      <c r="BP207" s="448"/>
      <c r="BQ207" s="448"/>
      <c r="BR207" s="448"/>
      <c r="BS207" s="448"/>
      <c r="BT207" s="448"/>
      <c r="BU207" s="448"/>
      <c r="BV207" s="448"/>
      <c r="BW207" s="448"/>
      <c r="BX207" s="448"/>
      <c r="BY207" s="448"/>
      <c r="BZ207" s="448"/>
      <c r="CA207" s="448"/>
      <c r="CB207" s="448"/>
      <c r="CC207" s="448"/>
      <c r="CD207" s="448"/>
      <c r="CE207" s="448"/>
      <c r="CF207" s="448"/>
      <c r="CG207" s="448"/>
      <c r="CH207" s="448"/>
      <c r="CI207" s="448"/>
      <c r="CJ207" s="448"/>
      <c r="CK207" s="448"/>
      <c r="CL207" s="448"/>
      <c r="CM207" s="448"/>
    </row>
    <row r="208" spans="2:91" s="31" customFormat="1" ht="14.1" customHeight="1">
      <c r="B208" s="209"/>
      <c r="C208" s="78" t="s">
        <v>284</v>
      </c>
      <c r="D208" s="79"/>
      <c r="E208" s="79"/>
      <c r="F208" s="79"/>
      <c r="G208" s="80"/>
      <c r="H208" s="78" t="s">
        <v>286</v>
      </c>
      <c r="I208" s="79"/>
      <c r="J208" s="79"/>
      <c r="K208" s="80"/>
      <c r="L208" s="729" t="s">
        <v>127</v>
      </c>
      <c r="M208" s="756"/>
      <c r="N208" s="78" t="s">
        <v>151</v>
      </c>
      <c r="O208" s="80"/>
      <c r="P208" s="78" t="s">
        <v>121</v>
      </c>
      <c r="Q208" s="79"/>
      <c r="R208" s="79"/>
      <c r="S208" s="79"/>
      <c r="T208" s="79"/>
      <c r="U208" s="80"/>
      <c r="V208" s="78" t="s">
        <v>167</v>
      </c>
      <c r="W208" s="79"/>
      <c r="X208" s="79"/>
      <c r="Y208" s="79"/>
      <c r="Z208" s="79"/>
      <c r="AA208" s="79"/>
      <c r="AB208" s="80"/>
      <c r="AC208" s="78" t="s">
        <v>171</v>
      </c>
      <c r="AD208" s="79"/>
      <c r="AE208" s="79"/>
      <c r="AF208" s="80"/>
      <c r="AG208" s="729" t="s">
        <v>126</v>
      </c>
      <c r="AH208" s="756"/>
      <c r="AI208" s="78" t="s">
        <v>39</v>
      </c>
      <c r="AJ208" s="79"/>
      <c r="AK208" s="80"/>
      <c r="AM208" s="307"/>
      <c r="AN208" s="384"/>
      <c r="AO208" s="384"/>
      <c r="AP208" s="384"/>
      <c r="AQ208" s="384"/>
      <c r="AR208" s="384"/>
      <c r="AS208" s="384"/>
      <c r="AT208" s="384"/>
      <c r="AU208" s="384"/>
      <c r="AV208" s="384"/>
      <c r="AW208" s="384"/>
      <c r="AX208" s="384"/>
      <c r="AY208" s="384"/>
      <c r="AZ208" s="384"/>
      <c r="BA208" s="384"/>
      <c r="BB208" s="384"/>
      <c r="BC208" s="384"/>
      <c r="BD208" s="384"/>
      <c r="BE208" s="384"/>
      <c r="BF208" s="384"/>
      <c r="BG208" s="384"/>
      <c r="BH208" s="384"/>
      <c r="BI208" s="384"/>
      <c r="BJ208" s="384"/>
      <c r="BK208" s="384"/>
      <c r="BL208" s="384"/>
      <c r="BM208" s="384"/>
      <c r="BN208" s="384"/>
      <c r="BO208" s="447"/>
      <c r="BP208" s="448"/>
      <c r="BQ208" s="448"/>
      <c r="BR208" s="448"/>
      <c r="BS208" s="448"/>
      <c r="BT208" s="448"/>
      <c r="BU208" s="448"/>
      <c r="BV208" s="448"/>
      <c r="BW208" s="448"/>
      <c r="BX208" s="448"/>
      <c r="BY208" s="448"/>
      <c r="BZ208" s="448"/>
      <c r="CA208" s="448"/>
      <c r="CB208" s="448"/>
      <c r="CC208" s="448"/>
      <c r="CD208" s="448"/>
      <c r="CE208" s="448"/>
      <c r="CF208" s="448"/>
      <c r="CG208" s="448"/>
      <c r="CH208" s="448"/>
      <c r="CI208" s="448"/>
      <c r="CJ208" s="448"/>
      <c r="CK208" s="448"/>
      <c r="CL208" s="448"/>
      <c r="CM208" s="448"/>
    </row>
    <row r="209" spans="2:91" s="31" customFormat="1" ht="20.100000000000001" customHeight="1">
      <c r="B209" s="209"/>
      <c r="C209" s="1138" t="s">
        <v>267</v>
      </c>
      <c r="D209" s="742" t="s">
        <v>87</v>
      </c>
      <c r="E209" s="743"/>
      <c r="F209" s="743"/>
      <c r="G209" s="744"/>
      <c r="H209" s="58" t="s">
        <v>73</v>
      </c>
      <c r="I209" s="59"/>
      <c r="J209" s="59"/>
      <c r="K209" s="60"/>
      <c r="L209" s="706" t="s">
        <v>174</v>
      </c>
      <c r="M209" s="708"/>
      <c r="N209" s="706" t="s">
        <v>76</v>
      </c>
      <c r="O209" s="708"/>
      <c r="P209" s="762" t="s">
        <v>667</v>
      </c>
      <c r="Q209" s="763"/>
      <c r="R209" s="763"/>
      <c r="S209" s="763"/>
      <c r="T209" s="763"/>
      <c r="U209" s="764"/>
      <c r="V209" s="1135" t="s">
        <v>74</v>
      </c>
      <c r="W209" s="1136"/>
      <c r="X209" s="1136"/>
      <c r="Y209" s="1136"/>
      <c r="Z209" s="1136"/>
      <c r="AA209" s="1136"/>
      <c r="AB209" s="1137"/>
      <c r="AC209" s="706"/>
      <c r="AD209" s="707"/>
      <c r="AE209" s="707"/>
      <c r="AF209" s="708"/>
      <c r="AG209" s="706"/>
      <c r="AH209" s="708"/>
      <c r="AI209" s="377"/>
      <c r="AJ209" s="378"/>
      <c r="AK209" s="54"/>
      <c r="AM209" s="307"/>
      <c r="AN209" s="384"/>
      <c r="AO209" s="384"/>
      <c r="AP209" s="384"/>
      <c r="AQ209" s="384"/>
      <c r="AR209" s="384"/>
      <c r="AS209" s="384"/>
      <c r="AT209" s="384"/>
      <c r="AU209" s="384"/>
      <c r="AV209" s="384"/>
      <c r="AW209" s="384"/>
      <c r="AX209" s="384"/>
      <c r="AY209" s="384"/>
      <c r="AZ209" s="384"/>
      <c r="BA209" s="384"/>
      <c r="BB209" s="384"/>
      <c r="BC209" s="384"/>
      <c r="BD209" s="384"/>
      <c r="BE209" s="384"/>
      <c r="BF209" s="384"/>
      <c r="BG209" s="384"/>
      <c r="BH209" s="384"/>
      <c r="BI209" s="384"/>
      <c r="BJ209" s="384"/>
      <c r="BK209" s="384"/>
      <c r="BL209" s="384"/>
      <c r="BM209" s="384"/>
      <c r="BN209" s="384"/>
      <c r="BO209" s="447"/>
      <c r="BP209" s="448"/>
      <c r="BQ209" s="448"/>
      <c r="BR209" s="448"/>
      <c r="BS209" s="448"/>
      <c r="BT209" s="448"/>
      <c r="BU209" s="448"/>
      <c r="BV209" s="448"/>
      <c r="BW209" s="448"/>
      <c r="BX209" s="448"/>
      <c r="BY209" s="448"/>
      <c r="BZ209" s="448"/>
      <c r="CA209" s="448"/>
      <c r="CB209" s="448"/>
      <c r="CC209" s="448"/>
      <c r="CD209" s="448"/>
      <c r="CE209" s="448"/>
      <c r="CF209" s="448"/>
      <c r="CG209" s="448"/>
      <c r="CH209" s="448"/>
      <c r="CI209" s="448"/>
      <c r="CJ209" s="448"/>
      <c r="CK209" s="448"/>
      <c r="CL209" s="448"/>
      <c r="CM209" s="448"/>
    </row>
    <row r="210" spans="2:91" s="31" customFormat="1" ht="20.100000000000001" customHeight="1">
      <c r="B210" s="209"/>
      <c r="C210" s="1139"/>
      <c r="D210" s="742" t="s">
        <v>88</v>
      </c>
      <c r="E210" s="743"/>
      <c r="F210" s="743"/>
      <c r="G210" s="744"/>
      <c r="H210" s="63" t="s">
        <v>75</v>
      </c>
      <c r="I210" s="94"/>
      <c r="J210" s="94"/>
      <c r="K210" s="95"/>
      <c r="L210" s="1133" t="s">
        <v>174</v>
      </c>
      <c r="M210" s="1134"/>
      <c r="N210" s="1133" t="s">
        <v>125</v>
      </c>
      <c r="O210" s="1134"/>
      <c r="P210" s="762" t="s">
        <v>667</v>
      </c>
      <c r="Q210" s="763"/>
      <c r="R210" s="763"/>
      <c r="S210" s="763"/>
      <c r="T210" s="763"/>
      <c r="U210" s="764"/>
      <c r="V210" s="943" t="s">
        <v>146</v>
      </c>
      <c r="W210" s="944"/>
      <c r="X210" s="944"/>
      <c r="Y210" s="944"/>
      <c r="Z210" s="944"/>
      <c r="AA210" s="944"/>
      <c r="AB210" s="945"/>
      <c r="AC210" s="742" t="s">
        <v>92</v>
      </c>
      <c r="AD210" s="743"/>
      <c r="AE210" s="743"/>
      <c r="AF210" s="744"/>
      <c r="AG210" s="742" t="s">
        <v>175</v>
      </c>
      <c r="AH210" s="744"/>
      <c r="AI210" s="742" t="s">
        <v>65</v>
      </c>
      <c r="AJ210" s="743"/>
      <c r="AK210" s="744"/>
      <c r="AM210" s="307"/>
      <c r="AN210" s="384"/>
      <c r="AO210" s="384"/>
      <c r="AP210" s="384"/>
      <c r="AQ210" s="384"/>
      <c r="AR210" s="384"/>
      <c r="AS210" s="384"/>
      <c r="AT210" s="384"/>
      <c r="AU210" s="384"/>
      <c r="AV210" s="384"/>
      <c r="AW210" s="384"/>
      <c r="AX210" s="384"/>
      <c r="AY210" s="384"/>
      <c r="AZ210" s="384"/>
      <c r="BA210" s="384"/>
      <c r="BB210" s="384"/>
      <c r="BC210" s="384"/>
      <c r="BD210" s="384"/>
      <c r="BE210" s="384"/>
      <c r="BF210" s="384"/>
      <c r="BG210" s="384"/>
      <c r="BH210" s="384"/>
      <c r="BI210" s="384"/>
      <c r="BJ210" s="384"/>
      <c r="BK210" s="384"/>
      <c r="BL210" s="384"/>
      <c r="BM210" s="384"/>
      <c r="BN210" s="384"/>
      <c r="BO210" s="447"/>
      <c r="BP210" s="448"/>
      <c r="BQ210" s="448"/>
      <c r="BR210" s="448"/>
      <c r="BS210" s="448"/>
      <c r="BT210" s="448"/>
      <c r="BU210" s="448"/>
      <c r="BV210" s="448"/>
      <c r="BW210" s="448"/>
      <c r="BX210" s="448"/>
      <c r="BY210" s="448"/>
      <c r="BZ210" s="448"/>
      <c r="CA210" s="448"/>
      <c r="CB210" s="448"/>
      <c r="CC210" s="448"/>
      <c r="CD210" s="448"/>
      <c r="CE210" s="448"/>
      <c r="CF210" s="448"/>
      <c r="CG210" s="448"/>
      <c r="CH210" s="448"/>
      <c r="CI210" s="448"/>
      <c r="CJ210" s="448"/>
      <c r="CK210" s="448"/>
      <c r="CL210" s="448"/>
      <c r="CM210" s="448"/>
    </row>
    <row r="211" spans="2:91" s="31" customFormat="1" ht="20.100000000000001" customHeight="1">
      <c r="B211" s="209"/>
      <c r="C211" s="666"/>
      <c r="D211" s="667"/>
      <c r="E211" s="667"/>
      <c r="F211" s="667"/>
      <c r="G211" s="668"/>
      <c r="H211" s="666"/>
      <c r="I211" s="667"/>
      <c r="J211" s="667"/>
      <c r="K211" s="668"/>
      <c r="L211" s="1131" t="s">
        <v>269</v>
      </c>
      <c r="M211" s="1132"/>
      <c r="N211" s="1128"/>
      <c r="O211" s="1130"/>
      <c r="P211" s="568" t="s">
        <v>116</v>
      </c>
      <c r="Q211" s="569"/>
      <c r="R211" s="569"/>
      <c r="S211" s="569"/>
      <c r="T211" s="569"/>
      <c r="U211" s="570"/>
      <c r="V211" s="739"/>
      <c r="W211" s="740"/>
      <c r="X211" s="740"/>
      <c r="Y211" s="740"/>
      <c r="Z211" s="740"/>
      <c r="AA211" s="740"/>
      <c r="AB211" s="741"/>
      <c r="AC211" s="666"/>
      <c r="AD211" s="667"/>
      <c r="AE211" s="667"/>
      <c r="AF211" s="668"/>
      <c r="AG211" s="1131" t="s">
        <v>269</v>
      </c>
      <c r="AH211" s="1132"/>
      <c r="AI211" s="568"/>
      <c r="AJ211" s="569"/>
      <c r="AK211" s="570"/>
      <c r="AL211" s="105"/>
      <c r="AM211" s="307"/>
      <c r="AN211" s="384"/>
      <c r="AO211" s="384"/>
      <c r="AP211" s="384"/>
      <c r="AQ211" s="384"/>
      <c r="AR211" s="384"/>
      <c r="AS211" s="384"/>
      <c r="AT211" s="384"/>
      <c r="AU211" s="384"/>
      <c r="AV211" s="384"/>
      <c r="AW211" s="384"/>
      <c r="AX211" s="384"/>
      <c r="AY211" s="384"/>
      <c r="AZ211" s="384"/>
      <c r="BA211" s="384"/>
      <c r="BB211" s="384"/>
      <c r="BC211" s="384"/>
      <c r="BD211" s="384"/>
      <c r="BE211" s="384"/>
      <c r="BF211" s="384"/>
      <c r="BG211" s="384"/>
      <c r="BH211" s="384"/>
      <c r="BI211" s="384"/>
      <c r="BJ211" s="384"/>
      <c r="BK211" s="384"/>
      <c r="BL211" s="384"/>
      <c r="BM211" s="384"/>
      <c r="BN211" s="384"/>
      <c r="BO211" s="447"/>
      <c r="BP211" s="448"/>
      <c r="BQ211" s="448"/>
      <c r="BR211" s="448"/>
      <c r="BS211" s="448"/>
      <c r="BT211" s="448"/>
      <c r="BU211" s="448"/>
      <c r="BV211" s="448"/>
      <c r="BW211" s="448"/>
      <c r="BX211" s="448"/>
      <c r="BY211" s="448"/>
      <c r="BZ211" s="448"/>
      <c r="CA211" s="448"/>
      <c r="CB211" s="448"/>
      <c r="CC211" s="448"/>
      <c r="CD211" s="448"/>
      <c r="CE211" s="448"/>
      <c r="CF211" s="448"/>
      <c r="CG211" s="448"/>
      <c r="CH211" s="448"/>
      <c r="CI211" s="448"/>
      <c r="CJ211" s="448"/>
      <c r="CK211" s="448"/>
      <c r="CL211" s="448"/>
      <c r="CM211" s="448"/>
    </row>
    <row r="212" spans="2:91" s="31" customFormat="1" ht="20.100000000000001" customHeight="1">
      <c r="B212" s="209"/>
      <c r="C212" s="568"/>
      <c r="D212" s="569"/>
      <c r="E212" s="569"/>
      <c r="F212" s="569"/>
      <c r="G212" s="570"/>
      <c r="H212" s="568"/>
      <c r="I212" s="569"/>
      <c r="J212" s="569"/>
      <c r="K212" s="570"/>
      <c r="L212" s="737" t="s">
        <v>269</v>
      </c>
      <c r="M212" s="738"/>
      <c r="N212" s="737"/>
      <c r="O212" s="738"/>
      <c r="P212" s="568" t="s">
        <v>116</v>
      </c>
      <c r="Q212" s="569"/>
      <c r="R212" s="569"/>
      <c r="S212" s="569"/>
      <c r="T212" s="569"/>
      <c r="U212" s="570"/>
      <c r="V212" s="739"/>
      <c r="W212" s="740"/>
      <c r="X212" s="740"/>
      <c r="Y212" s="740"/>
      <c r="Z212" s="740"/>
      <c r="AA212" s="740"/>
      <c r="AB212" s="741"/>
      <c r="AC212" s="568"/>
      <c r="AD212" s="569"/>
      <c r="AE212" s="569"/>
      <c r="AF212" s="570"/>
      <c r="AG212" s="737" t="s">
        <v>269</v>
      </c>
      <c r="AH212" s="738"/>
      <c r="AI212" s="568"/>
      <c r="AJ212" s="569"/>
      <c r="AK212" s="570"/>
      <c r="AL212" s="105"/>
      <c r="AM212" s="307"/>
      <c r="AN212" s="384"/>
      <c r="AO212" s="384"/>
      <c r="AP212" s="384"/>
      <c r="AQ212" s="384"/>
      <c r="AR212" s="384"/>
      <c r="AS212" s="384"/>
      <c r="AT212" s="384"/>
      <c r="AU212" s="384"/>
      <c r="AV212" s="384"/>
      <c r="AW212" s="384"/>
      <c r="AX212" s="384"/>
      <c r="AY212" s="384"/>
      <c r="AZ212" s="384"/>
      <c r="BA212" s="384"/>
      <c r="BB212" s="384"/>
      <c r="BC212" s="384"/>
      <c r="BD212" s="384"/>
      <c r="BE212" s="384"/>
      <c r="BF212" s="384"/>
      <c r="BG212" s="384"/>
      <c r="BH212" s="384"/>
      <c r="BI212" s="384"/>
      <c r="BJ212" s="384"/>
      <c r="BK212" s="384"/>
      <c r="BL212" s="384"/>
      <c r="BM212" s="384"/>
      <c r="BN212" s="384"/>
      <c r="BO212" s="447"/>
      <c r="BP212" s="448"/>
      <c r="BQ212" s="448"/>
      <c r="BR212" s="448"/>
      <c r="BS212" s="448"/>
      <c r="BT212" s="448"/>
      <c r="BU212" s="448"/>
      <c r="BV212" s="448"/>
      <c r="BW212" s="448"/>
      <c r="BX212" s="448"/>
      <c r="BY212" s="448"/>
      <c r="BZ212" s="448"/>
      <c r="CA212" s="448"/>
      <c r="CB212" s="448"/>
      <c r="CC212" s="448"/>
      <c r="CD212" s="448"/>
      <c r="CE212" s="448"/>
      <c r="CF212" s="448"/>
      <c r="CG212" s="448"/>
      <c r="CH212" s="448"/>
      <c r="CI212" s="448"/>
      <c r="CJ212" s="448"/>
      <c r="CK212" s="448"/>
      <c r="CL212" s="448"/>
      <c r="CM212" s="448"/>
    </row>
    <row r="213" spans="2:91" s="249" customFormat="1" ht="20.100000000000001" customHeight="1">
      <c r="B213" s="209"/>
      <c r="C213" s="568"/>
      <c r="D213" s="569"/>
      <c r="E213" s="569"/>
      <c r="F213" s="569"/>
      <c r="G213" s="570"/>
      <c r="H213" s="568"/>
      <c r="I213" s="569"/>
      <c r="J213" s="569"/>
      <c r="K213" s="570"/>
      <c r="L213" s="737" t="s">
        <v>269</v>
      </c>
      <c r="M213" s="738"/>
      <c r="N213" s="737"/>
      <c r="O213" s="738"/>
      <c r="P213" s="568" t="s">
        <v>116</v>
      </c>
      <c r="Q213" s="569"/>
      <c r="R213" s="569"/>
      <c r="S213" s="569"/>
      <c r="T213" s="569"/>
      <c r="U213" s="570"/>
      <c r="V213" s="739"/>
      <c r="W213" s="740"/>
      <c r="X213" s="740"/>
      <c r="Y213" s="740"/>
      <c r="Z213" s="740"/>
      <c r="AA213" s="740"/>
      <c r="AB213" s="741"/>
      <c r="AC213" s="568"/>
      <c r="AD213" s="569"/>
      <c r="AE213" s="569"/>
      <c r="AF213" s="570"/>
      <c r="AG213" s="737" t="s">
        <v>269</v>
      </c>
      <c r="AH213" s="738"/>
      <c r="AI213" s="568"/>
      <c r="AJ213" s="569"/>
      <c r="AK213" s="570"/>
      <c r="AL213" s="105"/>
      <c r="AM213" s="307"/>
      <c r="AN213" s="384"/>
      <c r="AO213" s="384"/>
      <c r="AP213" s="384"/>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6"/>
      <c r="BP213" s="440"/>
      <c r="BQ213" s="440"/>
      <c r="BR213" s="440"/>
      <c r="BS213" s="440"/>
      <c r="BT213" s="440"/>
      <c r="BU213" s="440"/>
      <c r="BV213" s="440"/>
      <c r="BW213" s="440"/>
      <c r="BX213" s="440"/>
      <c r="BY213" s="440"/>
      <c r="BZ213" s="440"/>
      <c r="CA213" s="440"/>
      <c r="CB213" s="440"/>
      <c r="CC213" s="440"/>
      <c r="CD213" s="440"/>
      <c r="CE213" s="440"/>
      <c r="CF213" s="440"/>
      <c r="CG213" s="440"/>
      <c r="CH213" s="440"/>
      <c r="CI213" s="440"/>
      <c r="CJ213" s="440"/>
      <c r="CK213" s="440"/>
      <c r="CL213" s="440"/>
      <c r="CM213" s="440"/>
    </row>
    <row r="214" spans="2:91" s="209" customFormat="1" ht="20.100000000000001" customHeight="1">
      <c r="B214" s="241"/>
      <c r="C214" s="568"/>
      <c r="D214" s="569"/>
      <c r="E214" s="569"/>
      <c r="F214" s="569"/>
      <c r="G214" s="570"/>
      <c r="H214" s="568"/>
      <c r="I214" s="569"/>
      <c r="J214" s="569"/>
      <c r="K214" s="570"/>
      <c r="L214" s="737" t="s">
        <v>269</v>
      </c>
      <c r="M214" s="738"/>
      <c r="N214" s="737"/>
      <c r="O214" s="738"/>
      <c r="P214" s="568" t="s">
        <v>116</v>
      </c>
      <c r="Q214" s="569"/>
      <c r="R214" s="569"/>
      <c r="S214" s="569"/>
      <c r="T214" s="569"/>
      <c r="U214" s="570"/>
      <c r="V214" s="739"/>
      <c r="W214" s="740"/>
      <c r="X214" s="740"/>
      <c r="Y214" s="740"/>
      <c r="Z214" s="740"/>
      <c r="AA214" s="740"/>
      <c r="AB214" s="741"/>
      <c r="AC214" s="568"/>
      <c r="AD214" s="569"/>
      <c r="AE214" s="569"/>
      <c r="AF214" s="570"/>
      <c r="AG214" s="737" t="s">
        <v>269</v>
      </c>
      <c r="AH214" s="738"/>
      <c r="AI214" s="568"/>
      <c r="AJ214" s="569"/>
      <c r="AK214" s="570"/>
      <c r="AL214" s="31"/>
      <c r="AM214" s="403"/>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2"/>
      <c r="BP214" s="441"/>
      <c r="BQ214" s="441"/>
      <c r="BR214" s="441"/>
      <c r="BS214" s="441"/>
      <c r="BT214" s="441"/>
      <c r="BU214" s="441"/>
      <c r="BV214" s="441"/>
      <c r="BW214" s="441"/>
      <c r="BX214" s="441"/>
      <c r="BY214" s="441"/>
      <c r="BZ214" s="441"/>
      <c r="CA214" s="441"/>
      <c r="CB214" s="441"/>
      <c r="CC214" s="441"/>
      <c r="CD214" s="441"/>
      <c r="CE214" s="441"/>
      <c r="CF214" s="441"/>
      <c r="CG214" s="441"/>
      <c r="CH214" s="441"/>
      <c r="CI214" s="441"/>
      <c r="CJ214" s="441"/>
      <c r="CK214" s="441"/>
      <c r="CL214" s="441"/>
      <c r="CM214" s="441"/>
    </row>
    <row r="215" spans="2:91" s="209" customFormat="1" ht="20.100000000000001" customHeight="1">
      <c r="B215" s="241"/>
      <c r="C215" s="568"/>
      <c r="D215" s="569"/>
      <c r="E215" s="569"/>
      <c r="F215" s="569"/>
      <c r="G215" s="570"/>
      <c r="H215" s="568"/>
      <c r="I215" s="569"/>
      <c r="J215" s="569"/>
      <c r="K215" s="570"/>
      <c r="L215" s="737" t="s">
        <v>269</v>
      </c>
      <c r="M215" s="738"/>
      <c r="N215" s="737"/>
      <c r="O215" s="738"/>
      <c r="P215" s="568" t="s">
        <v>116</v>
      </c>
      <c r="Q215" s="569"/>
      <c r="R215" s="569"/>
      <c r="S215" s="569"/>
      <c r="T215" s="569"/>
      <c r="U215" s="570"/>
      <c r="V215" s="739"/>
      <c r="W215" s="740"/>
      <c r="X215" s="740"/>
      <c r="Y215" s="740"/>
      <c r="Z215" s="740"/>
      <c r="AA215" s="740"/>
      <c r="AB215" s="741"/>
      <c r="AC215" s="568"/>
      <c r="AD215" s="569"/>
      <c r="AE215" s="569"/>
      <c r="AF215" s="570"/>
      <c r="AG215" s="737" t="s">
        <v>269</v>
      </c>
      <c r="AH215" s="738"/>
      <c r="AI215" s="568"/>
      <c r="AJ215" s="569"/>
      <c r="AK215" s="570"/>
      <c r="AL215" s="449"/>
      <c r="AM215" s="257"/>
      <c r="AN215" s="257"/>
      <c r="AO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2"/>
      <c r="BL215" s="441"/>
      <c r="BM215" s="441"/>
      <c r="BN215" s="441"/>
      <c r="BO215" s="441"/>
      <c r="BP215" s="441"/>
      <c r="BQ215" s="441"/>
      <c r="BR215" s="441"/>
      <c r="BS215" s="441"/>
      <c r="BT215" s="441"/>
      <c r="BU215" s="441"/>
      <c r="BV215" s="441"/>
      <c r="BW215" s="441"/>
      <c r="BX215" s="441"/>
      <c r="BY215" s="441"/>
      <c r="BZ215" s="441"/>
      <c r="CA215" s="441"/>
      <c r="CB215" s="441"/>
      <c r="CC215" s="441"/>
      <c r="CD215" s="441"/>
      <c r="CE215" s="441"/>
      <c r="CF215" s="441"/>
      <c r="CG215" s="441"/>
      <c r="CH215" s="441"/>
      <c r="CI215" s="441"/>
    </row>
    <row r="216" spans="2:91" s="209" customFormat="1" ht="20.100000000000001" customHeight="1">
      <c r="B216" s="31"/>
      <c r="C216" s="568"/>
      <c r="D216" s="569"/>
      <c r="E216" s="569"/>
      <c r="F216" s="569"/>
      <c r="G216" s="570"/>
      <c r="H216" s="568"/>
      <c r="I216" s="569"/>
      <c r="J216" s="569"/>
      <c r="K216" s="570"/>
      <c r="L216" s="737" t="s">
        <v>269</v>
      </c>
      <c r="M216" s="738"/>
      <c r="N216" s="737"/>
      <c r="O216" s="738"/>
      <c r="P216" s="568" t="s">
        <v>116</v>
      </c>
      <c r="Q216" s="569"/>
      <c r="R216" s="569"/>
      <c r="S216" s="569"/>
      <c r="T216" s="569"/>
      <c r="U216" s="570"/>
      <c r="V216" s="739"/>
      <c r="W216" s="740"/>
      <c r="X216" s="740"/>
      <c r="Y216" s="740"/>
      <c r="Z216" s="740"/>
      <c r="AA216" s="740"/>
      <c r="AB216" s="741"/>
      <c r="AC216" s="568"/>
      <c r="AD216" s="569"/>
      <c r="AE216" s="569"/>
      <c r="AF216" s="570"/>
      <c r="AG216" s="737" t="s">
        <v>269</v>
      </c>
      <c r="AH216" s="738"/>
      <c r="AI216" s="365"/>
      <c r="AJ216" s="366"/>
      <c r="AK216" s="367"/>
      <c r="AL216" s="450"/>
      <c r="AM216" s="257"/>
      <c r="AN216" s="257"/>
      <c r="AO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2"/>
      <c r="BL216" s="441"/>
      <c r="BM216" s="441"/>
      <c r="BN216" s="441"/>
      <c r="BO216" s="441"/>
      <c r="BP216" s="441"/>
      <c r="BQ216" s="441"/>
      <c r="BR216" s="441"/>
      <c r="BS216" s="441"/>
      <c r="BT216" s="441"/>
      <c r="BU216" s="441"/>
      <c r="BV216" s="441"/>
      <c r="BW216" s="441"/>
      <c r="BX216" s="441"/>
      <c r="BY216" s="441"/>
      <c r="BZ216" s="441"/>
      <c r="CA216" s="441"/>
      <c r="CB216" s="441"/>
      <c r="CC216" s="441"/>
      <c r="CD216" s="441"/>
      <c r="CE216" s="441"/>
      <c r="CF216" s="441"/>
      <c r="CG216" s="441"/>
      <c r="CH216" s="441"/>
      <c r="CI216" s="441"/>
    </row>
    <row r="217" spans="2:91" s="209" customFormat="1" ht="20.100000000000001" customHeight="1">
      <c r="B217" s="31"/>
      <c r="C217" s="568"/>
      <c r="D217" s="569"/>
      <c r="E217" s="569"/>
      <c r="F217" s="569"/>
      <c r="G217" s="570"/>
      <c r="H217" s="568"/>
      <c r="I217" s="569"/>
      <c r="J217" s="569"/>
      <c r="K217" s="570"/>
      <c r="L217" s="737" t="s">
        <v>269</v>
      </c>
      <c r="M217" s="738"/>
      <c r="N217" s="737"/>
      <c r="O217" s="738"/>
      <c r="P217" s="568" t="s">
        <v>116</v>
      </c>
      <c r="Q217" s="569"/>
      <c r="R217" s="569"/>
      <c r="S217" s="569"/>
      <c r="T217" s="569"/>
      <c r="U217" s="570"/>
      <c r="V217" s="739"/>
      <c r="W217" s="740"/>
      <c r="X217" s="740"/>
      <c r="Y217" s="740"/>
      <c r="Z217" s="740"/>
      <c r="AA217" s="740"/>
      <c r="AB217" s="741"/>
      <c r="AC217" s="568"/>
      <c r="AD217" s="569"/>
      <c r="AE217" s="569"/>
      <c r="AF217" s="570"/>
      <c r="AG217" s="737" t="s">
        <v>269</v>
      </c>
      <c r="AH217" s="738"/>
      <c r="AI217" s="568"/>
      <c r="AJ217" s="569"/>
      <c r="AK217" s="570"/>
      <c r="AL217" s="451"/>
      <c r="AM217" s="257"/>
      <c r="AN217" s="257"/>
      <c r="AO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2"/>
      <c r="BL217" s="441"/>
      <c r="BM217" s="441"/>
      <c r="BN217" s="441"/>
      <c r="BO217" s="441"/>
      <c r="BP217" s="441"/>
      <c r="BQ217" s="441"/>
      <c r="BR217" s="441"/>
      <c r="BS217" s="441"/>
      <c r="BT217" s="441"/>
      <c r="BU217" s="441"/>
      <c r="BV217" s="441"/>
      <c r="BW217" s="441"/>
      <c r="BX217" s="441"/>
      <c r="BY217" s="441"/>
      <c r="BZ217" s="441"/>
      <c r="CA217" s="441"/>
      <c r="CB217" s="441"/>
      <c r="CC217" s="441"/>
      <c r="CD217" s="441"/>
      <c r="CE217" s="441"/>
      <c r="CF217" s="441"/>
      <c r="CG217" s="441"/>
      <c r="CH217" s="441"/>
      <c r="CI217" s="441"/>
    </row>
    <row r="218" spans="2:91" s="209" customFormat="1" ht="20.100000000000001" customHeight="1">
      <c r="C218" s="568"/>
      <c r="D218" s="569"/>
      <c r="E218" s="569"/>
      <c r="F218" s="569"/>
      <c r="G218" s="570"/>
      <c r="H218" s="568"/>
      <c r="I218" s="569"/>
      <c r="J218" s="569"/>
      <c r="K218" s="570"/>
      <c r="L218" s="737" t="s">
        <v>269</v>
      </c>
      <c r="M218" s="738"/>
      <c r="N218" s="737"/>
      <c r="O218" s="738"/>
      <c r="P218" s="568" t="s">
        <v>116</v>
      </c>
      <c r="Q218" s="569"/>
      <c r="R218" s="569"/>
      <c r="S218" s="569"/>
      <c r="T218" s="569"/>
      <c r="U218" s="570"/>
      <c r="V218" s="739"/>
      <c r="W218" s="740"/>
      <c r="X218" s="740"/>
      <c r="Y218" s="740"/>
      <c r="Z218" s="740"/>
      <c r="AA218" s="740"/>
      <c r="AB218" s="741"/>
      <c r="AC218" s="568"/>
      <c r="AD218" s="569"/>
      <c r="AE218" s="569"/>
      <c r="AF218" s="570"/>
      <c r="AG218" s="737" t="s">
        <v>269</v>
      </c>
      <c r="AH218" s="738"/>
      <c r="AI218" s="568"/>
      <c r="AJ218" s="569"/>
      <c r="AK218" s="570"/>
      <c r="AL218" s="451"/>
      <c r="AM218" s="257"/>
      <c r="AN218" s="257"/>
      <c r="AO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2"/>
      <c r="BL218" s="441"/>
      <c r="BM218" s="441"/>
      <c r="BN218" s="441"/>
      <c r="BO218" s="441"/>
      <c r="BP218" s="441"/>
      <c r="BQ218" s="441"/>
      <c r="BR218" s="441"/>
      <c r="BS218" s="441"/>
      <c r="BT218" s="441"/>
      <c r="BU218" s="441"/>
      <c r="BV218" s="441"/>
      <c r="BW218" s="441"/>
      <c r="BX218" s="441"/>
      <c r="BY218" s="441"/>
      <c r="BZ218" s="441"/>
      <c r="CA218" s="441"/>
      <c r="CB218" s="441"/>
      <c r="CC218" s="441"/>
      <c r="CD218" s="441"/>
      <c r="CE218" s="441"/>
      <c r="CF218" s="441"/>
      <c r="CG218" s="441"/>
      <c r="CH218" s="441"/>
      <c r="CI218" s="441"/>
    </row>
    <row r="219" spans="2:91" s="209" customFormat="1" ht="20.100000000000001" customHeight="1">
      <c r="C219" s="568"/>
      <c r="D219" s="569"/>
      <c r="E219" s="569"/>
      <c r="F219" s="569"/>
      <c r="G219" s="570"/>
      <c r="H219" s="568"/>
      <c r="I219" s="569"/>
      <c r="J219" s="569"/>
      <c r="K219" s="570"/>
      <c r="L219" s="737" t="s">
        <v>269</v>
      </c>
      <c r="M219" s="738"/>
      <c r="N219" s="737"/>
      <c r="O219" s="738"/>
      <c r="P219" s="568" t="s">
        <v>116</v>
      </c>
      <c r="Q219" s="569"/>
      <c r="R219" s="569"/>
      <c r="S219" s="569"/>
      <c r="T219" s="569"/>
      <c r="U219" s="570"/>
      <c r="V219" s="739"/>
      <c r="W219" s="740"/>
      <c r="X219" s="740"/>
      <c r="Y219" s="740"/>
      <c r="Z219" s="740"/>
      <c r="AA219" s="740"/>
      <c r="AB219" s="741"/>
      <c r="AC219" s="568"/>
      <c r="AD219" s="569"/>
      <c r="AE219" s="569"/>
      <c r="AF219" s="570"/>
      <c r="AG219" s="737" t="s">
        <v>269</v>
      </c>
      <c r="AH219" s="738"/>
      <c r="AI219" s="568"/>
      <c r="AJ219" s="569"/>
      <c r="AK219" s="570"/>
      <c r="AL219" s="451"/>
      <c r="AM219" s="257"/>
      <c r="AN219" s="257"/>
      <c r="AO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2"/>
      <c r="BL219" s="441"/>
      <c r="BM219" s="441"/>
      <c r="BN219" s="441"/>
      <c r="BO219" s="441"/>
      <c r="BP219" s="441"/>
      <c r="BQ219" s="441"/>
      <c r="BR219" s="441"/>
      <c r="BS219" s="441"/>
      <c r="BT219" s="441"/>
      <c r="BU219" s="441"/>
      <c r="BV219" s="441"/>
      <c r="BW219" s="441"/>
      <c r="BX219" s="441"/>
      <c r="BY219" s="441"/>
      <c r="BZ219" s="441"/>
      <c r="CA219" s="441"/>
      <c r="CB219" s="441"/>
      <c r="CC219" s="441"/>
      <c r="CD219" s="441"/>
      <c r="CE219" s="441"/>
      <c r="CF219" s="441"/>
      <c r="CG219" s="441"/>
      <c r="CH219" s="441"/>
      <c r="CI219" s="441"/>
    </row>
    <row r="220" spans="2:91" s="209" customFormat="1" ht="20.100000000000001" customHeight="1">
      <c r="C220" s="568"/>
      <c r="D220" s="569"/>
      <c r="E220" s="569"/>
      <c r="F220" s="569"/>
      <c r="G220" s="570"/>
      <c r="H220" s="568"/>
      <c r="I220" s="569"/>
      <c r="J220" s="569"/>
      <c r="K220" s="570"/>
      <c r="L220" s="737" t="s">
        <v>269</v>
      </c>
      <c r="M220" s="738"/>
      <c r="N220" s="737"/>
      <c r="O220" s="738"/>
      <c r="P220" s="568" t="s">
        <v>116</v>
      </c>
      <c r="Q220" s="569"/>
      <c r="R220" s="569"/>
      <c r="S220" s="569"/>
      <c r="T220" s="569"/>
      <c r="U220" s="570"/>
      <c r="V220" s="739"/>
      <c r="W220" s="740"/>
      <c r="X220" s="740"/>
      <c r="Y220" s="740"/>
      <c r="Z220" s="740"/>
      <c r="AA220" s="740"/>
      <c r="AB220" s="741"/>
      <c r="AC220" s="568"/>
      <c r="AD220" s="569"/>
      <c r="AE220" s="569"/>
      <c r="AF220" s="570"/>
      <c r="AG220" s="737" t="s">
        <v>269</v>
      </c>
      <c r="AH220" s="738"/>
      <c r="AI220" s="568"/>
      <c r="AJ220" s="569"/>
      <c r="AK220" s="570"/>
      <c r="AL220" s="451"/>
      <c r="AM220" s="257"/>
      <c r="AN220" s="257"/>
      <c r="AO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2"/>
      <c r="BL220" s="441"/>
      <c r="BM220" s="441"/>
      <c r="BN220" s="441"/>
      <c r="BO220" s="441"/>
      <c r="BP220" s="441"/>
      <c r="BQ220" s="441"/>
      <c r="BR220" s="441"/>
      <c r="BS220" s="441"/>
      <c r="BT220" s="441"/>
      <c r="BU220" s="441"/>
      <c r="BV220" s="441"/>
      <c r="BW220" s="441"/>
      <c r="BX220" s="441"/>
      <c r="BY220" s="441"/>
      <c r="BZ220" s="441"/>
      <c r="CA220" s="441"/>
      <c r="CB220" s="441"/>
      <c r="CC220" s="441"/>
      <c r="CD220" s="441"/>
      <c r="CE220" s="441"/>
      <c r="CF220" s="441"/>
      <c r="CG220" s="441"/>
      <c r="CH220" s="441"/>
      <c r="CI220" s="441"/>
    </row>
    <row r="221" spans="2:91" s="209" customFormat="1" ht="20.100000000000001" customHeight="1">
      <c r="C221" s="307" t="s">
        <v>318</v>
      </c>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451"/>
      <c r="AM221" s="257"/>
      <c r="AN221" s="257"/>
      <c r="AO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2"/>
      <c r="BL221" s="441"/>
      <c r="BM221" s="441"/>
      <c r="BN221" s="441"/>
      <c r="BO221" s="441"/>
      <c r="BP221" s="441"/>
      <c r="BQ221" s="441"/>
      <c r="BR221" s="441"/>
      <c r="BS221" s="441"/>
      <c r="BT221" s="441"/>
      <c r="BU221" s="441"/>
      <c r="BV221" s="441"/>
      <c r="BW221" s="441"/>
      <c r="BX221" s="441"/>
      <c r="BY221" s="441"/>
      <c r="BZ221" s="441"/>
      <c r="CA221" s="441"/>
      <c r="CB221" s="441"/>
      <c r="CC221" s="441"/>
      <c r="CD221" s="441"/>
      <c r="CE221" s="441"/>
      <c r="CF221" s="441"/>
      <c r="CG221" s="441"/>
      <c r="CH221" s="441"/>
      <c r="CI221" s="441"/>
    </row>
    <row r="222" spans="2:91" s="209" customFormat="1" ht="20.100000000000001" customHeight="1">
      <c r="C222" s="307" t="s">
        <v>319</v>
      </c>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451"/>
      <c r="AM222" s="257"/>
      <c r="AN222" s="257"/>
      <c r="AO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2"/>
      <c r="BL222" s="441"/>
      <c r="BM222" s="441"/>
      <c r="BN222" s="441"/>
      <c r="BO222" s="441"/>
      <c r="BP222" s="441"/>
      <c r="BQ222" s="441"/>
      <c r="BR222" s="441"/>
      <c r="BS222" s="441"/>
      <c r="BT222" s="441"/>
      <c r="BU222" s="441"/>
      <c r="BV222" s="441"/>
      <c r="BW222" s="441"/>
      <c r="BX222" s="441"/>
      <c r="BY222" s="441"/>
      <c r="BZ222" s="441"/>
      <c r="CA222" s="441"/>
      <c r="CB222" s="441"/>
      <c r="CC222" s="441"/>
      <c r="CD222" s="441"/>
      <c r="CE222" s="441"/>
      <c r="CF222" s="441"/>
      <c r="CG222" s="441"/>
      <c r="CH222" s="441"/>
      <c r="CI222" s="441"/>
    </row>
    <row r="223" spans="2:91" s="209" customFormat="1" ht="20.100000000000001" customHeight="1">
      <c r="B223" s="31"/>
      <c r="C223" s="307" t="s">
        <v>320</v>
      </c>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451"/>
      <c r="AM223" s="257"/>
      <c r="AN223" s="257"/>
      <c r="AO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2"/>
      <c r="BL223" s="441"/>
      <c r="BM223" s="441"/>
      <c r="BN223" s="441"/>
      <c r="BO223" s="441"/>
      <c r="BP223" s="441"/>
      <c r="BQ223" s="441"/>
      <c r="BR223" s="441"/>
      <c r="BS223" s="441"/>
      <c r="BT223" s="441"/>
      <c r="BU223" s="441"/>
      <c r="BV223" s="441"/>
      <c r="BW223" s="441"/>
      <c r="BX223" s="441"/>
      <c r="BY223" s="441"/>
      <c r="BZ223" s="441"/>
      <c r="CA223" s="441"/>
      <c r="CB223" s="441"/>
      <c r="CC223" s="441"/>
      <c r="CD223" s="441"/>
      <c r="CE223" s="441"/>
      <c r="CF223" s="441"/>
      <c r="CG223" s="441"/>
      <c r="CH223" s="441"/>
      <c r="CI223" s="441"/>
    </row>
    <row r="224" spans="2:91" s="209" customFormat="1" ht="20.100000000000001" customHeight="1">
      <c r="B224" s="31"/>
      <c r="C224" s="307" t="s">
        <v>321</v>
      </c>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451"/>
      <c r="AM224" s="257"/>
      <c r="AN224" s="257"/>
      <c r="AO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2"/>
      <c r="BL224" s="441"/>
      <c r="BM224" s="441"/>
      <c r="BN224" s="441"/>
      <c r="BO224" s="441"/>
      <c r="BP224" s="441"/>
      <c r="BQ224" s="441"/>
      <c r="BR224" s="441"/>
      <c r="BS224" s="441"/>
      <c r="BT224" s="441"/>
      <c r="BU224" s="441"/>
      <c r="BV224" s="441"/>
      <c r="BW224" s="441"/>
      <c r="BX224" s="441"/>
      <c r="BY224" s="441"/>
      <c r="BZ224" s="441"/>
      <c r="CA224" s="441"/>
      <c r="CB224" s="441"/>
      <c r="CC224" s="441"/>
      <c r="CD224" s="441"/>
      <c r="CE224" s="441"/>
      <c r="CF224" s="441"/>
      <c r="CG224" s="441"/>
      <c r="CH224" s="441"/>
      <c r="CI224" s="441"/>
    </row>
    <row r="225" spans="2:91" s="241" customFormat="1" ht="14.1" customHeight="1">
      <c r="B225" s="209"/>
      <c r="C225" s="307" t="s">
        <v>322</v>
      </c>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08"/>
      <c r="AN225" s="404"/>
      <c r="AO225" s="404"/>
      <c r="AR225" s="404"/>
      <c r="AS225" s="404"/>
      <c r="AT225" s="404"/>
      <c r="AU225" s="404"/>
      <c r="AV225" s="404"/>
      <c r="AW225" s="404"/>
      <c r="AX225" s="404"/>
      <c r="AY225" s="404"/>
      <c r="AZ225" s="404"/>
      <c r="BA225" s="404"/>
      <c r="BB225" s="404"/>
      <c r="BC225" s="404"/>
      <c r="BD225" s="404"/>
      <c r="BE225" s="404"/>
      <c r="BF225" s="404"/>
      <c r="BG225" s="404"/>
      <c r="BH225" s="404"/>
      <c r="BI225" s="404"/>
      <c r="BJ225" s="404"/>
      <c r="BK225" s="404"/>
      <c r="BL225" s="404"/>
      <c r="BM225" s="404"/>
      <c r="BN225" s="404"/>
      <c r="BO225" s="251"/>
      <c r="BP225" s="446"/>
      <c r="BQ225" s="446"/>
      <c r="BR225" s="446"/>
      <c r="BS225" s="446"/>
      <c r="BT225" s="446"/>
      <c r="BU225" s="446"/>
      <c r="BV225" s="446"/>
      <c r="BW225" s="446"/>
      <c r="BX225" s="446"/>
      <c r="BY225" s="446"/>
      <c r="BZ225" s="446"/>
      <c r="CA225" s="446"/>
      <c r="CB225" s="446"/>
      <c r="CC225" s="446"/>
      <c r="CD225" s="446"/>
      <c r="CE225" s="446"/>
      <c r="CF225" s="446"/>
      <c r="CG225" s="446"/>
      <c r="CH225" s="446"/>
      <c r="CI225" s="446"/>
      <c r="CJ225" s="446"/>
      <c r="CK225" s="446"/>
      <c r="CL225" s="446"/>
      <c r="CM225" s="446"/>
    </row>
    <row r="226" spans="2:91" s="241" customFormat="1" ht="14.1" customHeight="1">
      <c r="B226" s="209"/>
      <c r="C226" s="307" t="s">
        <v>323</v>
      </c>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08"/>
      <c r="AN226" s="404"/>
      <c r="AO226" s="404"/>
      <c r="AP226" s="404"/>
      <c r="AQ226" s="404"/>
      <c r="AR226" s="404"/>
      <c r="AS226" s="404"/>
      <c r="AT226" s="404"/>
      <c r="AU226" s="404"/>
      <c r="AV226" s="404"/>
      <c r="AW226" s="404"/>
      <c r="AX226" s="404"/>
      <c r="AY226" s="404"/>
      <c r="AZ226" s="404"/>
      <c r="BA226" s="404"/>
      <c r="BB226" s="404"/>
      <c r="BC226" s="404"/>
      <c r="BD226" s="404"/>
      <c r="BE226" s="404"/>
      <c r="BF226" s="404"/>
      <c r="BG226" s="404"/>
      <c r="BH226" s="404"/>
      <c r="BI226" s="404"/>
      <c r="BJ226" s="404"/>
      <c r="BK226" s="404"/>
      <c r="BL226" s="404"/>
      <c r="BM226" s="404"/>
      <c r="BN226" s="404"/>
      <c r="BO226" s="251"/>
      <c r="BP226" s="446"/>
      <c r="BQ226" s="446"/>
      <c r="BR226" s="446"/>
      <c r="BS226" s="446"/>
      <c r="BT226" s="446"/>
      <c r="BU226" s="446"/>
      <c r="BV226" s="446"/>
      <c r="BW226" s="446"/>
      <c r="BX226" s="446"/>
      <c r="BY226" s="446"/>
      <c r="BZ226" s="446"/>
      <c r="CA226" s="446"/>
      <c r="CB226" s="446"/>
      <c r="CC226" s="446"/>
      <c r="CD226" s="446"/>
      <c r="CE226" s="446"/>
      <c r="CF226" s="446"/>
      <c r="CG226" s="446"/>
      <c r="CH226" s="446"/>
      <c r="CI226" s="446"/>
      <c r="CJ226" s="446"/>
      <c r="CK226" s="446"/>
      <c r="CL226" s="446"/>
      <c r="CM226" s="446"/>
    </row>
    <row r="227" spans="2:91" s="209" customFormat="1" ht="20.100000000000001" customHeight="1">
      <c r="C227" s="307" t="s">
        <v>324</v>
      </c>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2"/>
      <c r="BP227" s="441"/>
      <c r="BQ227" s="441"/>
      <c r="BR227" s="441"/>
      <c r="BS227" s="441"/>
      <c r="BT227" s="441"/>
      <c r="BU227" s="441"/>
      <c r="BV227" s="441"/>
      <c r="BW227" s="441"/>
      <c r="BX227" s="441"/>
      <c r="BY227" s="441"/>
      <c r="BZ227" s="441"/>
      <c r="CA227" s="441"/>
      <c r="CB227" s="441"/>
      <c r="CC227" s="441"/>
      <c r="CD227" s="441"/>
      <c r="CE227" s="441"/>
      <c r="CF227" s="441"/>
      <c r="CG227" s="441"/>
      <c r="CH227" s="441"/>
      <c r="CI227" s="441"/>
      <c r="CJ227" s="441"/>
      <c r="CK227" s="441"/>
      <c r="CL227" s="441"/>
      <c r="CM227" s="441"/>
    </row>
    <row r="228" spans="2:91" s="209" customFormat="1" ht="20.100000000000001" customHeight="1">
      <c r="C228" s="31"/>
      <c r="D228" s="31"/>
      <c r="E228" s="31"/>
      <c r="F228" s="31"/>
      <c r="G228" s="31" t="s">
        <v>86</v>
      </c>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252"/>
      <c r="AN228" s="441"/>
      <c r="AO228" s="441"/>
      <c r="AP228" s="441"/>
      <c r="AQ228" s="441"/>
      <c r="AR228" s="441"/>
      <c r="AS228" s="441"/>
      <c r="AT228" s="441"/>
      <c r="AU228" s="441"/>
      <c r="AV228" s="441"/>
      <c r="AW228" s="441"/>
      <c r="AX228" s="441"/>
      <c r="AY228" s="441"/>
      <c r="AZ228" s="441"/>
      <c r="BA228" s="441"/>
      <c r="BB228" s="441"/>
      <c r="BC228" s="441"/>
      <c r="BD228" s="441"/>
      <c r="BE228" s="441"/>
      <c r="BF228" s="441"/>
      <c r="BG228" s="441"/>
      <c r="BH228" s="441"/>
      <c r="BI228" s="441"/>
      <c r="BJ228" s="441"/>
      <c r="BK228" s="441"/>
    </row>
    <row r="229" spans="2:91" s="209" customFormat="1" ht="20.100000000000001" customHeight="1">
      <c r="C229" s="249" t="s">
        <v>145</v>
      </c>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452"/>
      <c r="AM229" s="252"/>
      <c r="AN229" s="441"/>
      <c r="AO229" s="441"/>
      <c r="AP229" s="441"/>
      <c r="AQ229" s="441"/>
      <c r="AR229" s="441"/>
      <c r="AS229" s="441"/>
      <c r="AT229" s="441"/>
      <c r="AU229" s="441"/>
      <c r="AV229" s="441"/>
      <c r="AW229" s="441"/>
      <c r="AX229" s="441"/>
      <c r="AY229" s="441"/>
      <c r="AZ229" s="441"/>
      <c r="BA229" s="441"/>
      <c r="BB229" s="441"/>
      <c r="BC229" s="441"/>
      <c r="BD229" s="441"/>
      <c r="BE229" s="441"/>
      <c r="BF229" s="441"/>
      <c r="BG229" s="441"/>
      <c r="BH229" s="441"/>
      <c r="BI229" s="441"/>
      <c r="BJ229" s="441"/>
      <c r="BK229" s="441"/>
    </row>
    <row r="230" spans="2:91" s="209" customFormat="1" ht="20.100000000000001" customHeight="1">
      <c r="C230" s="78" t="s">
        <v>71</v>
      </c>
      <c r="D230" s="79"/>
      <c r="E230" s="79"/>
      <c r="F230" s="79"/>
      <c r="G230" s="79"/>
      <c r="H230" s="79"/>
      <c r="I230" s="79"/>
      <c r="J230" s="79"/>
      <c r="K230" s="79"/>
      <c r="L230" s="79"/>
      <c r="M230" s="79"/>
      <c r="N230" s="79"/>
      <c r="O230" s="79"/>
      <c r="P230" s="79"/>
      <c r="Q230" s="79"/>
      <c r="R230" s="79"/>
      <c r="S230" s="79"/>
      <c r="T230" s="79"/>
      <c r="U230" s="79"/>
      <c r="V230" s="79"/>
      <c r="W230" s="80"/>
      <c r="X230" s="78" t="s">
        <v>72</v>
      </c>
      <c r="Y230" s="79"/>
      <c r="Z230" s="79"/>
      <c r="AA230" s="79"/>
      <c r="AB230" s="79"/>
      <c r="AC230" s="79"/>
      <c r="AD230" s="79"/>
      <c r="AE230" s="79"/>
      <c r="AF230" s="79"/>
      <c r="AG230" s="79"/>
      <c r="AH230" s="79"/>
      <c r="AI230" s="79"/>
      <c r="AJ230" s="79"/>
      <c r="AK230" s="80"/>
      <c r="AL230" s="274"/>
      <c r="AM230" s="252"/>
      <c r="AN230" s="441"/>
      <c r="AO230" s="441"/>
      <c r="AP230" s="441"/>
      <c r="AQ230" s="441"/>
      <c r="AR230" s="441"/>
      <c r="AS230" s="441"/>
      <c r="AT230" s="441"/>
      <c r="AU230" s="441"/>
      <c r="AV230" s="441"/>
      <c r="AW230" s="441"/>
      <c r="AX230" s="441"/>
      <c r="AY230" s="441"/>
      <c r="AZ230" s="441"/>
      <c r="BA230" s="441"/>
      <c r="BB230" s="441"/>
      <c r="BC230" s="441"/>
      <c r="BD230" s="441"/>
      <c r="BE230" s="441"/>
      <c r="BF230" s="441"/>
      <c r="BG230" s="441"/>
      <c r="BH230" s="441"/>
      <c r="BI230" s="441"/>
      <c r="BJ230" s="441"/>
      <c r="BK230" s="441"/>
    </row>
    <row r="231" spans="2:91" s="209" customFormat="1" ht="20.100000000000001" customHeight="1">
      <c r="C231" s="78" t="s">
        <v>284</v>
      </c>
      <c r="D231" s="79"/>
      <c r="E231" s="79"/>
      <c r="F231" s="79"/>
      <c r="G231" s="80"/>
      <c r="H231" s="78" t="s">
        <v>68</v>
      </c>
      <c r="I231" s="79"/>
      <c r="J231" s="79"/>
      <c r="K231" s="80"/>
      <c r="L231" s="78" t="s">
        <v>169</v>
      </c>
      <c r="M231" s="79"/>
      <c r="N231" s="80"/>
      <c r="O231" s="729" t="s">
        <v>127</v>
      </c>
      <c r="P231" s="756"/>
      <c r="Q231" s="78" t="s">
        <v>70</v>
      </c>
      <c r="R231" s="79"/>
      <c r="S231" s="79"/>
      <c r="T231" s="79"/>
      <c r="U231" s="79"/>
      <c r="V231" s="79"/>
      <c r="W231" s="80"/>
      <c r="X231" s="78" t="s">
        <v>284</v>
      </c>
      <c r="Y231" s="79"/>
      <c r="Z231" s="79"/>
      <c r="AA231" s="79"/>
      <c r="AB231" s="80"/>
      <c r="AC231" s="729" t="s">
        <v>127</v>
      </c>
      <c r="AD231" s="756"/>
      <c r="AE231" s="78" t="s">
        <v>69</v>
      </c>
      <c r="AF231" s="79"/>
      <c r="AG231" s="79"/>
      <c r="AH231" s="79"/>
      <c r="AI231" s="79"/>
      <c r="AJ231" s="79"/>
      <c r="AK231" s="80"/>
      <c r="AL231" s="274"/>
      <c r="AM231" s="252"/>
      <c r="AN231" s="441"/>
      <c r="AO231" s="441"/>
      <c r="AP231" s="441"/>
      <c r="AQ231" s="441"/>
      <c r="AR231" s="441"/>
      <c r="AS231" s="441"/>
      <c r="AT231" s="441"/>
      <c r="AU231" s="441"/>
      <c r="AV231" s="441"/>
      <c r="AW231" s="441"/>
      <c r="AX231" s="441"/>
      <c r="AY231" s="441"/>
      <c r="AZ231" s="441"/>
      <c r="BA231" s="441"/>
      <c r="BB231" s="441"/>
      <c r="BC231" s="441"/>
      <c r="BD231" s="441"/>
      <c r="BE231" s="441"/>
      <c r="BF231" s="441"/>
      <c r="BG231" s="441"/>
      <c r="BH231" s="441"/>
      <c r="BI231" s="441"/>
      <c r="BJ231" s="441"/>
      <c r="BK231" s="441"/>
    </row>
    <row r="232" spans="2:91" s="209" customFormat="1" ht="20.100000000000001" customHeight="1">
      <c r="B232" s="241"/>
      <c r="C232" s="351" t="s">
        <v>165</v>
      </c>
      <c r="D232" s="742" t="s">
        <v>87</v>
      </c>
      <c r="E232" s="743"/>
      <c r="F232" s="743"/>
      <c r="G232" s="744"/>
      <c r="H232" s="742" t="s">
        <v>73</v>
      </c>
      <c r="I232" s="743"/>
      <c r="J232" s="743"/>
      <c r="K232" s="744"/>
      <c r="L232" s="742" t="s">
        <v>212</v>
      </c>
      <c r="M232" s="743"/>
      <c r="N232" s="744"/>
      <c r="O232" s="742" t="s">
        <v>174</v>
      </c>
      <c r="P232" s="744"/>
      <c r="Q232" s="742" t="s">
        <v>666</v>
      </c>
      <c r="R232" s="743"/>
      <c r="S232" s="743"/>
      <c r="T232" s="743"/>
      <c r="U232" s="743"/>
      <c r="V232" s="743"/>
      <c r="W232" s="744"/>
      <c r="X232" s="742" t="s">
        <v>88</v>
      </c>
      <c r="Y232" s="743"/>
      <c r="Z232" s="743"/>
      <c r="AA232" s="743"/>
      <c r="AB232" s="744"/>
      <c r="AC232" s="742" t="s">
        <v>174</v>
      </c>
      <c r="AD232" s="744"/>
      <c r="AE232" s="742" t="s">
        <v>666</v>
      </c>
      <c r="AF232" s="743"/>
      <c r="AG232" s="743"/>
      <c r="AH232" s="743"/>
      <c r="AI232" s="743"/>
      <c r="AJ232" s="743"/>
      <c r="AK232" s="744"/>
      <c r="AL232" s="274"/>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2"/>
      <c r="BP232" s="441"/>
      <c r="BQ232" s="441"/>
      <c r="BR232" s="441"/>
      <c r="BS232" s="441"/>
      <c r="BT232" s="441"/>
      <c r="BU232" s="441"/>
      <c r="BV232" s="441"/>
      <c r="BW232" s="441"/>
      <c r="BX232" s="441"/>
      <c r="BY232" s="441"/>
      <c r="BZ232" s="441"/>
      <c r="CA232" s="441"/>
      <c r="CB232" s="441"/>
      <c r="CC232" s="441"/>
      <c r="CD232" s="441"/>
      <c r="CE232" s="441"/>
      <c r="CF232" s="441"/>
      <c r="CG232" s="441"/>
      <c r="CH232" s="441"/>
      <c r="CI232" s="441"/>
      <c r="CJ232" s="441"/>
      <c r="CK232" s="441"/>
      <c r="CL232" s="441"/>
      <c r="CM232" s="441"/>
    </row>
    <row r="233" spans="2:91" s="31" customFormat="1" ht="20.100000000000001" customHeight="1">
      <c r="B233" s="241"/>
      <c r="C233" s="568"/>
      <c r="D233" s="569"/>
      <c r="E233" s="569"/>
      <c r="F233" s="569"/>
      <c r="G233" s="570"/>
      <c r="H233" s="568"/>
      <c r="I233" s="569"/>
      <c r="J233" s="569"/>
      <c r="K233" s="570"/>
      <c r="L233" s="568"/>
      <c r="M233" s="569"/>
      <c r="N233" s="570"/>
      <c r="O233" s="737" t="s">
        <v>269</v>
      </c>
      <c r="P233" s="738"/>
      <c r="Q233" s="388" t="s">
        <v>57</v>
      </c>
      <c r="R233" s="389"/>
      <c r="S233" s="389"/>
      <c r="T233" s="389"/>
      <c r="U233" s="389"/>
      <c r="V233" s="389"/>
      <c r="W233" s="390"/>
      <c r="X233" s="568"/>
      <c r="Y233" s="569"/>
      <c r="Z233" s="569"/>
      <c r="AA233" s="569"/>
      <c r="AB233" s="570"/>
      <c r="AC233" s="737" t="s">
        <v>269</v>
      </c>
      <c r="AD233" s="738"/>
      <c r="AE233" s="388" t="s">
        <v>57</v>
      </c>
      <c r="AF233" s="389"/>
      <c r="AG233" s="389"/>
      <c r="AH233" s="389"/>
      <c r="AI233" s="389"/>
      <c r="AJ233" s="389"/>
      <c r="AK233" s="390"/>
      <c r="AL233" s="274"/>
      <c r="AN233" s="384"/>
      <c r="AO233" s="384"/>
      <c r="AP233" s="384"/>
      <c r="AQ233" s="384"/>
      <c r="AR233" s="384"/>
      <c r="AS233" s="384"/>
      <c r="AT233" s="384"/>
      <c r="AU233" s="384"/>
      <c r="AV233" s="384"/>
      <c r="AW233" s="384"/>
      <c r="AX233" s="384"/>
      <c r="AY233" s="384"/>
      <c r="AZ233" s="384"/>
      <c r="BA233" s="384"/>
      <c r="BB233" s="384"/>
      <c r="BC233" s="384"/>
      <c r="BD233" s="384"/>
      <c r="BE233" s="384"/>
      <c r="BF233" s="384"/>
      <c r="BG233" s="384"/>
      <c r="BH233" s="384"/>
      <c r="BI233" s="384"/>
      <c r="BJ233" s="384"/>
      <c r="BK233" s="384"/>
      <c r="BL233" s="384"/>
      <c r="BM233" s="384"/>
      <c r="BN233" s="384"/>
      <c r="BO233" s="447"/>
      <c r="BP233" s="448"/>
      <c r="BQ233" s="448"/>
      <c r="BR233" s="448"/>
      <c r="BS233" s="448"/>
      <c r="BT233" s="448"/>
      <c r="BU233" s="448"/>
      <c r="BV233" s="448"/>
      <c r="BW233" s="448"/>
      <c r="BX233" s="448"/>
      <c r="BY233" s="448"/>
      <c r="BZ233" s="448"/>
      <c r="CA233" s="448"/>
      <c r="CB233" s="448"/>
      <c r="CC233" s="448"/>
      <c r="CD233" s="448"/>
      <c r="CE233" s="448"/>
      <c r="CF233" s="448"/>
      <c r="CG233" s="448"/>
      <c r="CH233" s="448"/>
      <c r="CI233" s="448"/>
      <c r="CJ233" s="448"/>
      <c r="CK233" s="448"/>
      <c r="CL233" s="448"/>
      <c r="CM233" s="448"/>
    </row>
    <row r="234" spans="2:91" s="31" customFormat="1" ht="20.100000000000001" customHeight="1">
      <c r="B234" s="250"/>
      <c r="C234" s="568"/>
      <c r="D234" s="569"/>
      <c r="E234" s="569"/>
      <c r="F234" s="569"/>
      <c r="G234" s="570"/>
      <c r="H234" s="568"/>
      <c r="I234" s="569"/>
      <c r="J234" s="569"/>
      <c r="K234" s="570"/>
      <c r="L234" s="568"/>
      <c r="M234" s="569"/>
      <c r="N234" s="570"/>
      <c r="O234" s="737" t="s">
        <v>269</v>
      </c>
      <c r="P234" s="738"/>
      <c r="Q234" s="388" t="s">
        <v>57</v>
      </c>
      <c r="R234" s="389"/>
      <c r="S234" s="389"/>
      <c r="T234" s="389"/>
      <c r="U234" s="389"/>
      <c r="V234" s="389"/>
      <c r="W234" s="390"/>
      <c r="X234" s="568"/>
      <c r="Y234" s="569"/>
      <c r="Z234" s="569"/>
      <c r="AA234" s="569"/>
      <c r="AB234" s="570"/>
      <c r="AC234" s="737" t="s">
        <v>269</v>
      </c>
      <c r="AD234" s="738"/>
      <c r="AE234" s="388" t="s">
        <v>57</v>
      </c>
      <c r="AF234" s="389"/>
      <c r="AG234" s="389"/>
      <c r="AH234" s="389"/>
      <c r="AI234" s="389"/>
      <c r="AJ234" s="389"/>
      <c r="AK234" s="390"/>
      <c r="AN234" s="384"/>
      <c r="AO234" s="384"/>
      <c r="AP234" s="384"/>
      <c r="AQ234" s="384"/>
      <c r="AR234" s="384"/>
      <c r="AS234" s="384"/>
      <c r="AT234" s="384"/>
      <c r="AU234" s="384"/>
      <c r="AV234" s="384"/>
      <c r="AW234" s="384"/>
      <c r="AX234" s="384"/>
      <c r="AY234" s="384"/>
      <c r="AZ234" s="384"/>
      <c r="BA234" s="384"/>
      <c r="BB234" s="384"/>
      <c r="BC234" s="384"/>
      <c r="BD234" s="384"/>
      <c r="BE234" s="384"/>
      <c r="BF234" s="384"/>
      <c r="BG234" s="384"/>
      <c r="BH234" s="384"/>
      <c r="BI234" s="384"/>
      <c r="BJ234" s="384"/>
      <c r="BK234" s="384"/>
      <c r="BL234" s="384"/>
      <c r="BM234" s="384"/>
      <c r="BN234" s="384"/>
      <c r="BO234" s="447"/>
      <c r="BP234" s="448"/>
      <c r="BQ234" s="448"/>
      <c r="BR234" s="448"/>
      <c r="BS234" s="448"/>
      <c r="BT234" s="448"/>
      <c r="BU234" s="448"/>
      <c r="BV234" s="448"/>
      <c r="BW234" s="448"/>
      <c r="BX234" s="448"/>
      <c r="BY234" s="448"/>
      <c r="BZ234" s="448"/>
      <c r="CA234" s="448"/>
      <c r="CB234" s="448"/>
      <c r="CC234" s="448"/>
      <c r="CD234" s="448"/>
      <c r="CE234" s="448"/>
      <c r="CF234" s="448"/>
      <c r="CG234" s="448"/>
      <c r="CH234" s="448"/>
      <c r="CI234" s="448"/>
      <c r="CJ234" s="448"/>
      <c r="CK234" s="448"/>
      <c r="CL234" s="448"/>
      <c r="CM234" s="448"/>
    </row>
    <row r="235" spans="2:91" s="209" customFormat="1" ht="20.100000000000001" customHeight="1">
      <c r="C235" s="568"/>
      <c r="D235" s="569"/>
      <c r="E235" s="569"/>
      <c r="F235" s="569"/>
      <c r="G235" s="570"/>
      <c r="H235" s="568"/>
      <c r="I235" s="569"/>
      <c r="J235" s="569"/>
      <c r="K235" s="570"/>
      <c r="L235" s="568"/>
      <c r="M235" s="569"/>
      <c r="N235" s="570"/>
      <c r="O235" s="737" t="s">
        <v>269</v>
      </c>
      <c r="P235" s="738"/>
      <c r="Q235" s="388" t="s">
        <v>57</v>
      </c>
      <c r="R235" s="389"/>
      <c r="S235" s="389"/>
      <c r="T235" s="389"/>
      <c r="U235" s="389"/>
      <c r="V235" s="389"/>
      <c r="W235" s="390"/>
      <c r="X235" s="568"/>
      <c r="Y235" s="569"/>
      <c r="Z235" s="569"/>
      <c r="AA235" s="569"/>
      <c r="AB235" s="570"/>
      <c r="AC235" s="737" t="s">
        <v>269</v>
      </c>
      <c r="AD235" s="738"/>
      <c r="AE235" s="388" t="s">
        <v>57</v>
      </c>
      <c r="AF235" s="389"/>
      <c r="AG235" s="389"/>
      <c r="AH235" s="389"/>
      <c r="AI235" s="389"/>
      <c r="AJ235" s="389"/>
      <c r="AK235" s="390"/>
      <c r="AL235" s="31"/>
      <c r="AM235" s="441"/>
      <c r="AN235" s="441"/>
      <c r="AO235" s="441"/>
      <c r="AP235" s="441"/>
      <c r="AQ235" s="441"/>
      <c r="AR235" s="441"/>
      <c r="AS235" s="441"/>
      <c r="AT235" s="441"/>
      <c r="AU235" s="441"/>
      <c r="AV235" s="441"/>
      <c r="AW235" s="441"/>
      <c r="AX235" s="441"/>
      <c r="AY235" s="441"/>
      <c r="AZ235" s="441"/>
      <c r="BA235" s="441"/>
      <c r="BB235" s="441"/>
      <c r="BC235" s="441"/>
      <c r="BD235" s="441"/>
      <c r="BE235" s="441"/>
      <c r="BF235" s="441"/>
      <c r="BG235" s="441"/>
      <c r="BH235" s="441"/>
      <c r="BI235" s="441"/>
      <c r="BJ235" s="441"/>
    </row>
    <row r="236" spans="2:91" s="209" customFormat="1" ht="20.100000000000001" customHeight="1">
      <c r="B236" s="249"/>
      <c r="C236" s="307" t="s">
        <v>325</v>
      </c>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407"/>
      <c r="AM236" s="441"/>
      <c r="AN236" s="441"/>
      <c r="AO236" s="441"/>
      <c r="AP236" s="441"/>
      <c r="AQ236" s="441"/>
      <c r="AR236" s="441"/>
      <c r="AS236" s="441"/>
      <c r="AT236" s="441"/>
      <c r="AU236" s="441"/>
      <c r="AV236" s="441"/>
      <c r="AW236" s="441"/>
      <c r="AX236" s="441"/>
      <c r="AY236" s="441"/>
      <c r="AZ236" s="441"/>
      <c r="BA236" s="441"/>
      <c r="BB236" s="441"/>
      <c r="BC236" s="441"/>
      <c r="BD236" s="441"/>
      <c r="BE236" s="441"/>
      <c r="BF236" s="441"/>
      <c r="BG236" s="441"/>
      <c r="BH236" s="441"/>
      <c r="BI236" s="441"/>
      <c r="BJ236" s="441"/>
    </row>
    <row r="237" spans="2:91" s="209" customFormat="1" ht="20.100000000000001" customHeight="1">
      <c r="B237" s="31"/>
      <c r="C237" s="307" t="s">
        <v>326</v>
      </c>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310"/>
      <c r="AM237" s="441"/>
      <c r="AN237" s="441"/>
      <c r="AO237" s="441"/>
      <c r="AP237" s="441"/>
      <c r="AQ237" s="441"/>
      <c r="AR237" s="441"/>
      <c r="AS237" s="441"/>
      <c r="AT237" s="441"/>
      <c r="AU237" s="441"/>
      <c r="AV237" s="441"/>
      <c r="AW237" s="441"/>
      <c r="AX237" s="441"/>
      <c r="AY237" s="441"/>
      <c r="AZ237" s="441"/>
      <c r="BA237" s="441"/>
      <c r="BB237" s="441"/>
      <c r="BC237" s="441"/>
      <c r="BD237" s="441"/>
      <c r="BE237" s="441"/>
      <c r="BF237" s="441"/>
      <c r="BG237" s="441"/>
      <c r="BH237" s="441"/>
      <c r="BI237" s="441"/>
      <c r="BJ237" s="441"/>
    </row>
    <row r="238" spans="2:91" s="209" customFormat="1" ht="20.100000000000001" customHeight="1">
      <c r="B238" s="31"/>
      <c r="C238" s="249" t="s">
        <v>777</v>
      </c>
      <c r="D238" s="249"/>
      <c r="E238" s="249"/>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0"/>
      <c r="AM238" s="441"/>
      <c r="AN238" s="441"/>
      <c r="AO238" s="441"/>
      <c r="AP238" s="441"/>
      <c r="AQ238" s="441"/>
      <c r="AR238" s="441"/>
      <c r="AS238" s="441"/>
      <c r="AT238" s="441"/>
      <c r="AU238" s="441"/>
      <c r="AV238" s="441"/>
      <c r="AW238" s="441"/>
      <c r="AX238" s="441"/>
      <c r="AY238" s="441"/>
      <c r="AZ238" s="441"/>
      <c r="BA238" s="441"/>
      <c r="BB238" s="441"/>
      <c r="BC238" s="441"/>
      <c r="BD238" s="441"/>
      <c r="BE238" s="441"/>
      <c r="BF238" s="441"/>
      <c r="BG238" s="441"/>
      <c r="BH238" s="441"/>
      <c r="BI238" s="441"/>
      <c r="BJ238" s="441"/>
    </row>
    <row r="239" spans="2:91" s="209" customFormat="1" ht="20.100000000000001" customHeight="1">
      <c r="C239" s="672" t="s">
        <v>190</v>
      </c>
      <c r="D239" s="674" t="s">
        <v>68</v>
      </c>
      <c r="E239" s="675"/>
      <c r="F239" s="675"/>
      <c r="G239" s="676"/>
      <c r="H239" s="674" t="s">
        <v>284</v>
      </c>
      <c r="I239" s="675"/>
      <c r="J239" s="675"/>
      <c r="K239" s="676"/>
      <c r="L239" s="674" t="s">
        <v>338</v>
      </c>
      <c r="M239" s="676"/>
      <c r="N239" s="674" t="s">
        <v>339</v>
      </c>
      <c r="O239" s="676"/>
      <c r="P239" s="672" t="s">
        <v>134</v>
      </c>
      <c r="Q239" s="672" t="s">
        <v>161</v>
      </c>
      <c r="R239" s="672" t="s">
        <v>127</v>
      </c>
      <c r="S239" s="726" t="s">
        <v>12</v>
      </c>
      <c r="T239" s="672" t="s">
        <v>129</v>
      </c>
      <c r="U239" s="674" t="s">
        <v>340</v>
      </c>
      <c r="V239" s="676"/>
      <c r="W239" s="729" t="s">
        <v>135</v>
      </c>
      <c r="X239" s="730"/>
      <c r="Y239" s="730"/>
      <c r="Z239" s="730"/>
      <c r="AA239" s="730"/>
      <c r="AB239" s="730"/>
      <c r="AC239" s="730"/>
      <c r="AD239" s="730"/>
      <c r="AE239" s="731"/>
      <c r="AF239" s="453"/>
      <c r="AG239" s="442"/>
      <c r="AH239" s="442"/>
      <c r="AI239" s="442"/>
      <c r="AJ239" s="442"/>
      <c r="AK239" s="442"/>
      <c r="AL239" s="310"/>
      <c r="AM239" s="441"/>
      <c r="AN239" s="441"/>
      <c r="AO239" s="441"/>
      <c r="AP239" s="441"/>
      <c r="AQ239" s="441"/>
      <c r="AR239" s="441"/>
      <c r="AS239" s="441"/>
      <c r="AT239" s="441"/>
      <c r="AU239" s="441"/>
      <c r="AV239" s="441"/>
      <c r="AW239" s="441"/>
      <c r="AX239" s="441"/>
      <c r="AY239" s="441"/>
      <c r="AZ239" s="441"/>
      <c r="BA239" s="441"/>
      <c r="BB239" s="441"/>
      <c r="BC239" s="441"/>
      <c r="BD239" s="441"/>
      <c r="BE239" s="441"/>
      <c r="BF239" s="441"/>
      <c r="BG239" s="441"/>
      <c r="BH239" s="441"/>
      <c r="BI239" s="441"/>
      <c r="BJ239" s="441"/>
    </row>
    <row r="240" spans="2:91" s="209" customFormat="1" ht="20.100000000000001" customHeight="1">
      <c r="C240" s="673"/>
      <c r="D240" s="677"/>
      <c r="E240" s="678"/>
      <c r="F240" s="678"/>
      <c r="G240" s="679"/>
      <c r="H240" s="677"/>
      <c r="I240" s="678"/>
      <c r="J240" s="678"/>
      <c r="K240" s="679"/>
      <c r="L240" s="677"/>
      <c r="M240" s="679"/>
      <c r="N240" s="677"/>
      <c r="O240" s="679"/>
      <c r="P240" s="673"/>
      <c r="Q240" s="673"/>
      <c r="R240" s="673"/>
      <c r="S240" s="727"/>
      <c r="T240" s="673"/>
      <c r="U240" s="677"/>
      <c r="V240" s="679"/>
      <c r="W240" s="729" t="s">
        <v>136</v>
      </c>
      <c r="X240" s="730"/>
      <c r="Y240" s="730"/>
      <c r="Z240" s="730"/>
      <c r="AA240" s="730"/>
      <c r="AB240" s="731"/>
      <c r="AC240" s="674" t="s">
        <v>341</v>
      </c>
      <c r="AD240" s="675"/>
      <c r="AE240" s="676"/>
      <c r="AF240" s="453"/>
      <c r="AG240" s="442"/>
      <c r="AH240" s="442"/>
      <c r="AI240" s="442"/>
      <c r="AJ240" s="454"/>
      <c r="AK240" s="454"/>
      <c r="AL240" s="310"/>
      <c r="AM240" s="441"/>
      <c r="AN240" s="441"/>
      <c r="AO240" s="441"/>
      <c r="AP240" s="441"/>
      <c r="AQ240" s="441"/>
      <c r="AR240" s="441"/>
      <c r="AS240" s="441"/>
      <c r="AT240" s="441"/>
      <c r="AU240" s="441"/>
      <c r="AV240" s="441"/>
      <c r="AW240" s="441"/>
      <c r="AX240" s="441"/>
      <c r="AY240" s="441"/>
      <c r="AZ240" s="441"/>
      <c r="BA240" s="441"/>
      <c r="BB240" s="441"/>
      <c r="BC240" s="441"/>
      <c r="BD240" s="441"/>
      <c r="BE240" s="441"/>
      <c r="BF240" s="441"/>
      <c r="BG240" s="441"/>
      <c r="BH240" s="441"/>
      <c r="BI240" s="441"/>
      <c r="BJ240" s="441"/>
    </row>
    <row r="241" spans="2:91" s="31" customFormat="1" ht="20.100000000000001" customHeight="1">
      <c r="B241" s="209"/>
      <c r="C241" s="673"/>
      <c r="D241" s="677"/>
      <c r="E241" s="678"/>
      <c r="F241" s="678"/>
      <c r="G241" s="679"/>
      <c r="H241" s="677"/>
      <c r="I241" s="678"/>
      <c r="J241" s="678"/>
      <c r="K241" s="679"/>
      <c r="L241" s="677"/>
      <c r="M241" s="679"/>
      <c r="N241" s="677"/>
      <c r="O241" s="679"/>
      <c r="P241" s="673"/>
      <c r="Q241" s="673"/>
      <c r="R241" s="673"/>
      <c r="S241" s="727"/>
      <c r="T241" s="673"/>
      <c r="U241" s="677"/>
      <c r="V241" s="679"/>
      <c r="W241" s="674" t="s">
        <v>343</v>
      </c>
      <c r="X241" s="675"/>
      <c r="Y241" s="675"/>
      <c r="Z241" s="674" t="s">
        <v>135</v>
      </c>
      <c r="AA241" s="675"/>
      <c r="AB241" s="676"/>
      <c r="AC241" s="677"/>
      <c r="AD241" s="678"/>
      <c r="AE241" s="679"/>
      <c r="AF241" s="453"/>
      <c r="AG241" s="442"/>
      <c r="AH241" s="442"/>
      <c r="AI241" s="442"/>
      <c r="AJ241" s="454"/>
      <c r="AK241" s="454"/>
      <c r="AL241" s="310"/>
      <c r="AM241" s="448"/>
      <c r="AN241" s="448"/>
      <c r="AO241" s="448"/>
      <c r="AP241" s="448"/>
      <c r="AQ241" s="448"/>
      <c r="AR241" s="448"/>
      <c r="AS241" s="448"/>
      <c r="AT241" s="448"/>
      <c r="AU241" s="448"/>
      <c r="AV241" s="448"/>
      <c r="AW241" s="448"/>
      <c r="AX241" s="448"/>
      <c r="AY241" s="448"/>
      <c r="AZ241" s="448"/>
      <c r="BA241" s="448"/>
      <c r="BB241" s="448"/>
      <c r="BC241" s="448"/>
      <c r="BD241" s="448"/>
      <c r="BE241" s="448"/>
      <c r="BF241" s="448"/>
      <c r="BG241" s="448"/>
      <c r="BH241" s="448"/>
      <c r="BI241" s="448"/>
      <c r="BJ241" s="448"/>
    </row>
    <row r="242" spans="2:91" s="241" customFormat="1" ht="14.1" customHeight="1">
      <c r="B242" s="209"/>
      <c r="C242" s="725"/>
      <c r="D242" s="680"/>
      <c r="E242" s="681"/>
      <c r="F242" s="681"/>
      <c r="G242" s="682"/>
      <c r="H242" s="680"/>
      <c r="I242" s="681"/>
      <c r="J242" s="681"/>
      <c r="K242" s="682"/>
      <c r="L242" s="680"/>
      <c r="M242" s="682"/>
      <c r="N242" s="680"/>
      <c r="O242" s="682"/>
      <c r="P242" s="725"/>
      <c r="Q242" s="725"/>
      <c r="R242" s="725"/>
      <c r="S242" s="728"/>
      <c r="T242" s="725"/>
      <c r="U242" s="680"/>
      <c r="V242" s="682"/>
      <c r="W242" s="680"/>
      <c r="X242" s="681"/>
      <c r="Y242" s="681"/>
      <c r="Z242" s="680"/>
      <c r="AA242" s="681"/>
      <c r="AB242" s="682"/>
      <c r="AC242" s="680"/>
      <c r="AD242" s="681"/>
      <c r="AE242" s="682"/>
      <c r="AF242" s="453"/>
      <c r="AG242" s="442"/>
      <c r="AH242" s="442"/>
      <c r="AI242" s="442"/>
      <c r="AJ242" s="454"/>
      <c r="AK242" s="454"/>
      <c r="AM242" s="446"/>
      <c r="AN242" s="446"/>
      <c r="AO242" s="446"/>
      <c r="AP242" s="446"/>
      <c r="AQ242" s="446"/>
      <c r="AR242" s="446"/>
      <c r="AS242" s="446"/>
      <c r="AT242" s="446"/>
      <c r="AU242" s="446"/>
      <c r="AV242" s="446"/>
      <c r="AW242" s="446"/>
      <c r="AX242" s="446"/>
      <c r="AY242" s="446"/>
      <c r="AZ242" s="446"/>
      <c r="BA242" s="446"/>
      <c r="BB242" s="446"/>
      <c r="BC242" s="446"/>
      <c r="BD242" s="446"/>
      <c r="BE242" s="446"/>
      <c r="BF242" s="446"/>
      <c r="BG242" s="446"/>
      <c r="BH242" s="446"/>
      <c r="BI242" s="446"/>
      <c r="BJ242" s="446"/>
    </row>
    <row r="243" spans="2:91" s="241" customFormat="1" ht="14.1" customHeight="1">
      <c r="B243" s="209"/>
      <c r="C243" s="734" t="s">
        <v>267</v>
      </c>
      <c r="D243" s="1142" t="s">
        <v>67</v>
      </c>
      <c r="E243" s="1142"/>
      <c r="F243" s="1142"/>
      <c r="G243" s="1142"/>
      <c r="H243" s="724" t="s">
        <v>87</v>
      </c>
      <c r="I243" s="724"/>
      <c r="J243" s="724"/>
      <c r="K243" s="724"/>
      <c r="L243" s="1141" t="s">
        <v>132</v>
      </c>
      <c r="M243" s="1141"/>
      <c r="N243" s="1141" t="s">
        <v>133</v>
      </c>
      <c r="O243" s="1141"/>
      <c r="P243" s="55" t="s">
        <v>191</v>
      </c>
      <c r="Q243" s="56" t="s">
        <v>94</v>
      </c>
      <c r="R243" s="55" t="s">
        <v>184</v>
      </c>
      <c r="S243" s="55" t="s">
        <v>13</v>
      </c>
      <c r="T243" s="55" t="s">
        <v>184</v>
      </c>
      <c r="U243" s="1141" t="s">
        <v>73</v>
      </c>
      <c r="V243" s="1141"/>
      <c r="W243" s="724" t="s">
        <v>95</v>
      </c>
      <c r="X243" s="724"/>
      <c r="Y243" s="724"/>
      <c r="Z243" s="769" t="s">
        <v>219</v>
      </c>
      <c r="AA243" s="769"/>
      <c r="AB243" s="769"/>
      <c r="AC243" s="769" t="s">
        <v>219</v>
      </c>
      <c r="AD243" s="769"/>
      <c r="AE243" s="769"/>
      <c r="AF243" s="455"/>
      <c r="AG243" s="456"/>
      <c r="AH243" s="456"/>
      <c r="AI243" s="456"/>
      <c r="AJ243" s="456"/>
      <c r="AK243" s="456"/>
    </row>
    <row r="244" spans="2:91" s="249" customFormat="1" ht="20.25" customHeight="1">
      <c r="B244" s="31"/>
      <c r="C244" s="735"/>
      <c r="D244" s="1140" t="s">
        <v>124</v>
      </c>
      <c r="E244" s="1140"/>
      <c r="F244" s="1140"/>
      <c r="G244" s="1140"/>
      <c r="H244" s="724" t="s">
        <v>88</v>
      </c>
      <c r="I244" s="724"/>
      <c r="J244" s="724"/>
      <c r="K244" s="724"/>
      <c r="L244" s="1141" t="s">
        <v>66</v>
      </c>
      <c r="M244" s="1141"/>
      <c r="N244" s="1141" t="s">
        <v>172</v>
      </c>
      <c r="O244" s="1141"/>
      <c r="P244" s="57" t="s">
        <v>173</v>
      </c>
      <c r="Q244" s="56" t="s">
        <v>94</v>
      </c>
      <c r="R244" s="55" t="s">
        <v>174</v>
      </c>
      <c r="S244" s="55" t="s">
        <v>13</v>
      </c>
      <c r="T244" s="55" t="s">
        <v>184</v>
      </c>
      <c r="U244" s="1141" t="s">
        <v>73</v>
      </c>
      <c r="V244" s="1141"/>
      <c r="W244" s="724" t="s">
        <v>668</v>
      </c>
      <c r="X244" s="724"/>
      <c r="Y244" s="724"/>
      <c r="Z244" s="769" t="s">
        <v>219</v>
      </c>
      <c r="AA244" s="769"/>
      <c r="AB244" s="769"/>
      <c r="AC244" s="769" t="s">
        <v>219</v>
      </c>
      <c r="AD244" s="769"/>
      <c r="AE244" s="769"/>
      <c r="AF244" s="455"/>
      <c r="AG244" s="456"/>
      <c r="AH244" s="456"/>
      <c r="AI244" s="456"/>
      <c r="AJ244" s="456"/>
      <c r="AK244" s="456"/>
      <c r="AL244" s="105"/>
      <c r="AM244" s="307"/>
      <c r="AN244" s="384"/>
      <c r="AO244" s="384"/>
      <c r="AP244" s="384"/>
      <c r="AQ244" s="255"/>
      <c r="AR244" s="255"/>
      <c r="AS244" s="255"/>
      <c r="AT244" s="255"/>
      <c r="AU244" s="255"/>
      <c r="AV244" s="255"/>
      <c r="AW244" s="255"/>
      <c r="AX244" s="255"/>
      <c r="AY244" s="255"/>
      <c r="AZ244" s="255"/>
      <c r="BA244" s="255"/>
      <c r="BB244" s="255"/>
      <c r="BC244" s="255"/>
      <c r="BD244" s="255"/>
      <c r="BE244" s="255"/>
      <c r="BF244" s="255"/>
      <c r="BG244" s="255"/>
      <c r="BH244" s="255"/>
      <c r="BI244" s="255"/>
      <c r="BJ244" s="255"/>
      <c r="BK244" s="255"/>
      <c r="BL244" s="255"/>
      <c r="BM244" s="255"/>
      <c r="BN244" s="255"/>
      <c r="BO244" s="256"/>
      <c r="BP244" s="440"/>
      <c r="BQ244" s="440"/>
      <c r="BR244" s="440"/>
      <c r="BS244" s="440"/>
      <c r="BT244" s="440"/>
      <c r="BU244" s="440"/>
      <c r="BV244" s="440"/>
      <c r="BW244" s="440"/>
      <c r="BX244" s="440"/>
      <c r="BY244" s="440"/>
      <c r="BZ244" s="440"/>
      <c r="CA244" s="440"/>
      <c r="CB244" s="440"/>
      <c r="CC244" s="440"/>
      <c r="CD244" s="440"/>
      <c r="CE244" s="440"/>
      <c r="CF244" s="440"/>
      <c r="CG244" s="440"/>
      <c r="CH244" s="440"/>
      <c r="CI244" s="440"/>
      <c r="CJ244" s="440"/>
      <c r="CK244" s="440"/>
      <c r="CL244" s="440"/>
      <c r="CM244" s="440"/>
    </row>
    <row r="245" spans="2:91" s="31" customFormat="1" ht="20.100000000000001" customHeight="1">
      <c r="B245" s="241"/>
      <c r="C245" s="735"/>
      <c r="D245" s="1140" t="s">
        <v>8</v>
      </c>
      <c r="E245" s="1140"/>
      <c r="F245" s="1140"/>
      <c r="G245" s="1140"/>
      <c r="H245" s="724" t="s">
        <v>97</v>
      </c>
      <c r="I245" s="724"/>
      <c r="J245" s="724"/>
      <c r="K245" s="724"/>
      <c r="L245" s="1141" t="s">
        <v>98</v>
      </c>
      <c r="M245" s="1141"/>
      <c r="N245" s="1141" t="s">
        <v>172</v>
      </c>
      <c r="O245" s="1141"/>
      <c r="P245" s="57" t="s">
        <v>191</v>
      </c>
      <c r="Q245" s="56" t="s">
        <v>94</v>
      </c>
      <c r="R245" s="55" t="s">
        <v>174</v>
      </c>
      <c r="S245" s="55" t="s">
        <v>13</v>
      </c>
      <c r="T245" s="55" t="s">
        <v>184</v>
      </c>
      <c r="U245" s="1141" t="s">
        <v>73</v>
      </c>
      <c r="V245" s="1141"/>
      <c r="W245" s="724" t="s">
        <v>668</v>
      </c>
      <c r="X245" s="724"/>
      <c r="Y245" s="724"/>
      <c r="Z245" s="769" t="s">
        <v>219</v>
      </c>
      <c r="AA245" s="769"/>
      <c r="AB245" s="769"/>
      <c r="AC245" s="724" t="s">
        <v>96</v>
      </c>
      <c r="AD245" s="769"/>
      <c r="AE245" s="769"/>
      <c r="AF245" s="455"/>
      <c r="AG245" s="456"/>
      <c r="AH245" s="456"/>
      <c r="AI245" s="456"/>
      <c r="AJ245" s="456"/>
      <c r="AK245" s="456"/>
      <c r="AN245" s="384"/>
      <c r="AO245" s="384"/>
      <c r="AP245" s="384"/>
      <c r="AQ245" s="384"/>
      <c r="AR245" s="384"/>
      <c r="AS245" s="384"/>
      <c r="AT245" s="384"/>
      <c r="AU245" s="384"/>
      <c r="AV245" s="384"/>
      <c r="AW245" s="384"/>
      <c r="AX245" s="384"/>
      <c r="AY245" s="384"/>
      <c r="AZ245" s="384"/>
      <c r="BA245" s="384"/>
      <c r="BB245" s="384"/>
      <c r="BC245" s="384"/>
      <c r="BD245" s="384"/>
      <c r="BE245" s="384"/>
      <c r="BF245" s="384"/>
      <c r="BG245" s="384"/>
      <c r="BH245" s="384"/>
      <c r="BI245" s="384"/>
      <c r="BJ245" s="384"/>
      <c r="BK245" s="384"/>
      <c r="BL245" s="384"/>
      <c r="BM245" s="384"/>
      <c r="BN245" s="384"/>
      <c r="BO245" s="447"/>
      <c r="BP245" s="448"/>
      <c r="BQ245" s="448"/>
      <c r="BR245" s="448"/>
      <c r="BS245" s="448"/>
      <c r="BT245" s="448"/>
      <c r="BU245" s="448"/>
      <c r="BV245" s="448"/>
      <c r="BW245" s="448"/>
      <c r="BX245" s="448"/>
      <c r="BY245" s="448"/>
      <c r="BZ245" s="448"/>
      <c r="CA245" s="448"/>
      <c r="CB245" s="448"/>
      <c r="CC245" s="448"/>
      <c r="CD245" s="448"/>
      <c r="CE245" s="448"/>
      <c r="CF245" s="448"/>
      <c r="CG245" s="448"/>
      <c r="CH245" s="448"/>
      <c r="CI245" s="448"/>
      <c r="CJ245" s="448"/>
      <c r="CK245" s="448"/>
      <c r="CL245" s="448"/>
      <c r="CM245" s="448"/>
    </row>
    <row r="246" spans="2:91" s="31" customFormat="1" ht="20.100000000000001" customHeight="1">
      <c r="B246" s="241"/>
      <c r="C246" s="736"/>
      <c r="D246" s="1143" t="s">
        <v>234</v>
      </c>
      <c r="E246" s="1143"/>
      <c r="F246" s="1143"/>
      <c r="G246" s="1143"/>
      <c r="H246" s="724" t="s">
        <v>99</v>
      </c>
      <c r="I246" s="724"/>
      <c r="J246" s="724"/>
      <c r="K246" s="724"/>
      <c r="L246" s="1141" t="s">
        <v>98</v>
      </c>
      <c r="M246" s="1141"/>
      <c r="N246" s="1141" t="s">
        <v>133</v>
      </c>
      <c r="O246" s="1141"/>
      <c r="P246" s="57" t="s">
        <v>191</v>
      </c>
      <c r="Q246" s="56" t="s">
        <v>248</v>
      </c>
      <c r="R246" s="55" t="s">
        <v>184</v>
      </c>
      <c r="S246" s="55" t="s">
        <v>13</v>
      </c>
      <c r="T246" s="55" t="s">
        <v>184</v>
      </c>
      <c r="U246" s="1141" t="s">
        <v>73</v>
      </c>
      <c r="V246" s="1141"/>
      <c r="W246" s="724" t="s">
        <v>95</v>
      </c>
      <c r="X246" s="724"/>
      <c r="Y246" s="724"/>
      <c r="Z246" s="769" t="s">
        <v>219</v>
      </c>
      <c r="AA246" s="769"/>
      <c r="AB246" s="769"/>
      <c r="AC246" s="724" t="s">
        <v>96</v>
      </c>
      <c r="AD246" s="769"/>
      <c r="AE246" s="769"/>
      <c r="AF246" s="455"/>
      <c r="AG246" s="456"/>
      <c r="AH246" s="456"/>
      <c r="AI246" s="456"/>
      <c r="AJ246" s="456"/>
      <c r="AK246" s="456"/>
      <c r="AN246" s="384"/>
      <c r="AO246" s="384"/>
      <c r="AP246" s="384"/>
      <c r="AQ246" s="384"/>
      <c r="AR246" s="384"/>
      <c r="AS246" s="384"/>
      <c r="AT246" s="384"/>
      <c r="AU246" s="384"/>
      <c r="AV246" s="384"/>
      <c r="AW246" s="384"/>
      <c r="AX246" s="384"/>
      <c r="AY246" s="384"/>
      <c r="AZ246" s="384"/>
      <c r="BA246" s="384"/>
      <c r="BB246" s="384"/>
      <c r="BC246" s="384"/>
      <c r="BD246" s="384"/>
      <c r="BE246" s="384"/>
      <c r="BF246" s="384"/>
      <c r="BG246" s="384"/>
      <c r="BH246" s="384"/>
      <c r="BI246" s="384"/>
      <c r="BJ246" s="384"/>
      <c r="BK246" s="384"/>
      <c r="BL246" s="384"/>
      <c r="BM246" s="384"/>
      <c r="BN246" s="384"/>
      <c r="BO246" s="447"/>
      <c r="BP246" s="448"/>
      <c r="BQ246" s="448"/>
      <c r="BR246" s="448"/>
      <c r="BS246" s="448"/>
      <c r="BT246" s="448"/>
      <c r="BU246" s="448"/>
      <c r="BV246" s="448"/>
      <c r="BW246" s="448"/>
      <c r="BX246" s="448"/>
      <c r="BY246" s="448"/>
      <c r="BZ246" s="448"/>
      <c r="CA246" s="448"/>
      <c r="CB246" s="448"/>
      <c r="CC246" s="448"/>
      <c r="CD246" s="448"/>
      <c r="CE246" s="448"/>
      <c r="CF246" s="448"/>
      <c r="CG246" s="448"/>
      <c r="CH246" s="448"/>
      <c r="CI246" s="448"/>
      <c r="CJ246" s="448"/>
      <c r="CK246" s="448"/>
      <c r="CL246" s="448"/>
      <c r="CM246" s="448"/>
    </row>
    <row r="247" spans="2:91" s="209" customFormat="1" ht="20.100000000000001" customHeight="1">
      <c r="B247" s="241"/>
      <c r="C247" s="376">
        <v>1</v>
      </c>
      <c r="D247" s="671"/>
      <c r="E247" s="671"/>
      <c r="F247" s="671"/>
      <c r="G247" s="671"/>
      <c r="H247" s="671"/>
      <c r="I247" s="671"/>
      <c r="J247" s="671"/>
      <c r="K247" s="671"/>
      <c r="L247" s="671"/>
      <c r="M247" s="671"/>
      <c r="N247" s="732"/>
      <c r="O247" s="732"/>
      <c r="P247" s="50"/>
      <c r="Q247" s="457"/>
      <c r="R247" s="350"/>
      <c r="S247" s="350"/>
      <c r="T247" s="350"/>
      <c r="U247" s="733"/>
      <c r="V247" s="733"/>
      <c r="W247" s="671" t="s">
        <v>115</v>
      </c>
      <c r="X247" s="671"/>
      <c r="Y247" s="671"/>
      <c r="Z247" s="671" t="s">
        <v>114</v>
      </c>
      <c r="AA247" s="671"/>
      <c r="AB247" s="671"/>
      <c r="AC247" s="671" t="s">
        <v>114</v>
      </c>
      <c r="AD247" s="671"/>
      <c r="AE247" s="671"/>
      <c r="AF247" s="455"/>
      <c r="AG247" s="456"/>
      <c r="AH247" s="456"/>
      <c r="AI247" s="456"/>
      <c r="AJ247" s="456"/>
      <c r="AK247" s="456"/>
      <c r="AL247" s="384"/>
      <c r="AM247" s="384"/>
      <c r="AN247" s="384"/>
      <c r="AO247" s="257"/>
      <c r="AP247" s="257"/>
      <c r="AQ247" s="257"/>
      <c r="AR247" s="257"/>
      <c r="AS247" s="257"/>
      <c r="AT247" s="257"/>
      <c r="AU247" s="257"/>
      <c r="AV247" s="257"/>
      <c r="AW247" s="257"/>
      <c r="AX247" s="257"/>
      <c r="AY247" s="257"/>
      <c r="AZ247" s="257"/>
      <c r="BA247" s="257"/>
      <c r="BB247" s="257"/>
      <c r="BC247" s="257"/>
      <c r="BD247" s="257"/>
      <c r="BE247" s="257"/>
      <c r="BF247" s="257"/>
      <c r="BG247" s="257"/>
      <c r="BH247" s="257"/>
      <c r="BI247" s="257"/>
      <c r="BJ247" s="257"/>
      <c r="BK247" s="257"/>
      <c r="BL247" s="257"/>
      <c r="BM247" s="252"/>
      <c r="BN247" s="441"/>
      <c r="BO247" s="441"/>
      <c r="BP247" s="441"/>
      <c r="BQ247" s="441"/>
      <c r="BR247" s="441"/>
      <c r="BS247" s="441"/>
      <c r="BT247" s="441"/>
      <c r="BU247" s="441"/>
      <c r="BV247" s="441"/>
      <c r="BW247" s="441"/>
      <c r="BX247" s="441"/>
      <c r="BY247" s="441"/>
      <c r="BZ247" s="441"/>
      <c r="CA247" s="441"/>
      <c r="CB247" s="441"/>
      <c r="CC247" s="441"/>
      <c r="CD247" s="441"/>
      <c r="CE247" s="441"/>
      <c r="CF247" s="441"/>
      <c r="CG247" s="441"/>
      <c r="CH247" s="441"/>
      <c r="CI247" s="441"/>
      <c r="CJ247" s="441"/>
      <c r="CK247" s="441"/>
    </row>
    <row r="248" spans="2:91" s="31" customFormat="1" ht="20.100000000000001" customHeight="1">
      <c r="B248" s="209"/>
      <c r="C248" s="376">
        <f t="shared" ref="C248:C266" si="1">+C247+1</f>
        <v>2</v>
      </c>
      <c r="D248" s="671"/>
      <c r="E248" s="671"/>
      <c r="F248" s="671"/>
      <c r="G248" s="671"/>
      <c r="H248" s="671"/>
      <c r="I248" s="671"/>
      <c r="J248" s="671"/>
      <c r="K248" s="671"/>
      <c r="L248" s="671"/>
      <c r="M248" s="671"/>
      <c r="N248" s="732"/>
      <c r="O248" s="732"/>
      <c r="P248" s="50"/>
      <c r="Q248" s="457"/>
      <c r="R248" s="350"/>
      <c r="S248" s="350"/>
      <c r="T248" s="350"/>
      <c r="U248" s="733"/>
      <c r="V248" s="733"/>
      <c r="W248" s="671" t="s">
        <v>115</v>
      </c>
      <c r="X248" s="671"/>
      <c r="Y248" s="671"/>
      <c r="Z248" s="671" t="s">
        <v>114</v>
      </c>
      <c r="AA248" s="671"/>
      <c r="AB248" s="671"/>
      <c r="AC248" s="671" t="s">
        <v>114</v>
      </c>
      <c r="AD248" s="671"/>
      <c r="AE248" s="671"/>
      <c r="AF248" s="455"/>
      <c r="AG248" s="456"/>
      <c r="AH248" s="456"/>
      <c r="AI248" s="456"/>
      <c r="AJ248" s="456"/>
      <c r="AK248" s="456"/>
      <c r="AL248" s="384"/>
      <c r="AM248" s="384"/>
      <c r="AN248" s="384"/>
      <c r="AO248" s="384"/>
      <c r="AP248" s="384"/>
      <c r="AQ248" s="384"/>
      <c r="AR248" s="384"/>
      <c r="AS248" s="384"/>
      <c r="AT248" s="384"/>
      <c r="AU248" s="384"/>
      <c r="AV248" s="384"/>
      <c r="AW248" s="384"/>
      <c r="AX248" s="384"/>
      <c r="AY248" s="384"/>
      <c r="AZ248" s="384"/>
      <c r="BA248" s="384"/>
      <c r="BB248" s="384"/>
      <c r="BC248" s="384"/>
      <c r="BD248" s="384"/>
      <c r="BE248" s="384"/>
      <c r="BF248" s="384"/>
      <c r="BG248" s="384"/>
      <c r="BH248" s="384"/>
      <c r="BI248" s="384"/>
      <c r="BJ248" s="384"/>
      <c r="BK248" s="384"/>
      <c r="BL248" s="384"/>
      <c r="BM248" s="447"/>
      <c r="BN248" s="448"/>
      <c r="BO248" s="448"/>
      <c r="BP248" s="448"/>
      <c r="BQ248" s="448"/>
      <c r="BR248" s="448"/>
      <c r="BS248" s="448"/>
      <c r="BT248" s="448"/>
      <c r="BU248" s="448"/>
      <c r="BV248" s="448"/>
      <c r="BW248" s="448"/>
      <c r="BX248" s="448"/>
      <c r="BY248" s="448"/>
      <c r="BZ248" s="448"/>
      <c r="CA248" s="448"/>
      <c r="CB248" s="448"/>
      <c r="CC248" s="448"/>
      <c r="CD248" s="448"/>
      <c r="CE248" s="448"/>
      <c r="CF248" s="448"/>
      <c r="CG248" s="448"/>
      <c r="CH248" s="448"/>
      <c r="CI248" s="448"/>
      <c r="CJ248" s="448"/>
      <c r="CK248" s="448"/>
    </row>
    <row r="249" spans="2:91" s="31" customFormat="1" ht="20.100000000000001" customHeight="1">
      <c r="B249" s="209"/>
      <c r="C249" s="376">
        <f t="shared" si="1"/>
        <v>3</v>
      </c>
      <c r="D249" s="671"/>
      <c r="E249" s="671"/>
      <c r="F249" s="671"/>
      <c r="G249" s="671"/>
      <c r="H249" s="671"/>
      <c r="I249" s="671"/>
      <c r="J249" s="671"/>
      <c r="K249" s="671"/>
      <c r="L249" s="671"/>
      <c r="M249" s="671"/>
      <c r="N249" s="732"/>
      <c r="O249" s="732"/>
      <c r="P249" s="50"/>
      <c r="Q249" s="457"/>
      <c r="R249" s="350"/>
      <c r="S249" s="350"/>
      <c r="T249" s="350"/>
      <c r="U249" s="733"/>
      <c r="V249" s="733"/>
      <c r="W249" s="671" t="s">
        <v>115</v>
      </c>
      <c r="X249" s="671"/>
      <c r="Y249" s="671"/>
      <c r="Z249" s="671" t="s">
        <v>114</v>
      </c>
      <c r="AA249" s="671"/>
      <c r="AB249" s="671"/>
      <c r="AC249" s="671" t="s">
        <v>114</v>
      </c>
      <c r="AD249" s="671"/>
      <c r="AE249" s="671"/>
      <c r="AF249" s="455"/>
      <c r="AG249" s="456"/>
      <c r="AH249" s="456"/>
      <c r="AI249" s="456"/>
      <c r="AJ249" s="456"/>
      <c r="AK249" s="456"/>
      <c r="AL249" s="384"/>
      <c r="AM249" s="384"/>
      <c r="AN249" s="384"/>
      <c r="AO249" s="384"/>
      <c r="AP249" s="384"/>
      <c r="AQ249" s="384"/>
      <c r="AR249" s="384"/>
      <c r="AS249" s="384"/>
      <c r="AT249" s="384"/>
      <c r="AU249" s="384"/>
      <c r="AV249" s="384"/>
      <c r="AW249" s="384"/>
      <c r="AX249" s="384"/>
      <c r="AY249" s="384"/>
      <c r="AZ249" s="384"/>
      <c r="BA249" s="384"/>
      <c r="BB249" s="384"/>
      <c r="BC249" s="384"/>
      <c r="BD249" s="384"/>
      <c r="BE249" s="384"/>
      <c r="BF249" s="384"/>
      <c r="BG249" s="384"/>
      <c r="BH249" s="384"/>
      <c r="BI249" s="384"/>
      <c r="BJ249" s="384"/>
      <c r="BK249" s="384"/>
      <c r="BL249" s="384"/>
      <c r="BM249" s="447"/>
      <c r="BN249" s="448"/>
      <c r="BO249" s="448"/>
      <c r="BP249" s="448"/>
      <c r="BQ249" s="448"/>
      <c r="BR249" s="448"/>
      <c r="BS249" s="448"/>
      <c r="BT249" s="448"/>
      <c r="BU249" s="448"/>
      <c r="BV249" s="448"/>
      <c r="BW249" s="448"/>
      <c r="BX249" s="448"/>
      <c r="BY249" s="448"/>
      <c r="BZ249" s="448"/>
      <c r="CA249" s="448"/>
      <c r="CB249" s="448"/>
      <c r="CC249" s="448"/>
      <c r="CD249" s="448"/>
      <c r="CE249" s="448"/>
      <c r="CF249" s="448"/>
      <c r="CG249" s="448"/>
      <c r="CH249" s="448"/>
      <c r="CI249" s="448"/>
      <c r="CJ249" s="448"/>
      <c r="CK249" s="448"/>
    </row>
    <row r="250" spans="2:91" s="31" customFormat="1" ht="20.100000000000001" customHeight="1">
      <c r="B250" s="209"/>
      <c r="C250" s="376">
        <f t="shared" si="1"/>
        <v>4</v>
      </c>
      <c r="D250" s="671"/>
      <c r="E250" s="671"/>
      <c r="F250" s="671"/>
      <c r="G250" s="671"/>
      <c r="H250" s="671"/>
      <c r="I250" s="671"/>
      <c r="J250" s="671"/>
      <c r="K250" s="671"/>
      <c r="L250" s="671"/>
      <c r="M250" s="671"/>
      <c r="N250" s="732"/>
      <c r="O250" s="732"/>
      <c r="P250" s="50"/>
      <c r="Q250" s="457"/>
      <c r="R250" s="350"/>
      <c r="S250" s="350"/>
      <c r="T250" s="350"/>
      <c r="U250" s="733"/>
      <c r="V250" s="733"/>
      <c r="W250" s="671" t="s">
        <v>115</v>
      </c>
      <c r="X250" s="671"/>
      <c r="Y250" s="671"/>
      <c r="Z250" s="671" t="s">
        <v>114</v>
      </c>
      <c r="AA250" s="671"/>
      <c r="AB250" s="671"/>
      <c r="AC250" s="671" t="s">
        <v>114</v>
      </c>
      <c r="AD250" s="671"/>
      <c r="AE250" s="671"/>
      <c r="AF250" s="455"/>
      <c r="AG250" s="456"/>
      <c r="AH250" s="456"/>
      <c r="AI250" s="456"/>
      <c r="AJ250" s="456"/>
      <c r="AK250" s="456"/>
      <c r="AL250" s="384"/>
      <c r="AM250" s="384"/>
      <c r="AN250" s="384"/>
      <c r="AO250" s="384"/>
      <c r="AP250" s="384"/>
      <c r="AQ250" s="384"/>
      <c r="AR250" s="384"/>
      <c r="AS250" s="384"/>
      <c r="AT250" s="384"/>
      <c r="AU250" s="384"/>
      <c r="AV250" s="384"/>
      <c r="AW250" s="384"/>
      <c r="AX250" s="384"/>
      <c r="AY250" s="384"/>
      <c r="AZ250" s="384"/>
      <c r="BA250" s="384"/>
      <c r="BB250" s="384"/>
      <c r="BC250" s="384"/>
      <c r="BD250" s="384"/>
      <c r="BE250" s="384"/>
      <c r="BF250" s="384"/>
      <c r="BG250" s="384"/>
      <c r="BH250" s="384"/>
      <c r="BI250" s="384"/>
      <c r="BJ250" s="384"/>
      <c r="BK250" s="384"/>
      <c r="BL250" s="384"/>
      <c r="BM250" s="447"/>
      <c r="BN250" s="448"/>
      <c r="BO250" s="448"/>
      <c r="BP250" s="448"/>
      <c r="BQ250" s="448"/>
      <c r="BR250" s="448"/>
      <c r="BS250" s="448"/>
      <c r="BT250" s="448"/>
      <c r="BU250" s="448"/>
      <c r="BV250" s="448"/>
      <c r="BW250" s="448"/>
      <c r="BX250" s="448"/>
      <c r="BY250" s="448"/>
      <c r="BZ250" s="448"/>
      <c r="CA250" s="448"/>
      <c r="CB250" s="448"/>
      <c r="CC250" s="448"/>
      <c r="CD250" s="448"/>
      <c r="CE250" s="448"/>
      <c r="CF250" s="448"/>
      <c r="CG250" s="448"/>
      <c r="CH250" s="448"/>
      <c r="CI250" s="448"/>
      <c r="CJ250" s="448"/>
      <c r="CK250" s="448"/>
    </row>
    <row r="251" spans="2:91" s="31" customFormat="1" ht="20.100000000000001" customHeight="1">
      <c r="B251" s="209"/>
      <c r="C251" s="376">
        <f t="shared" si="1"/>
        <v>5</v>
      </c>
      <c r="D251" s="671"/>
      <c r="E251" s="671"/>
      <c r="F251" s="671"/>
      <c r="G251" s="671"/>
      <c r="H251" s="671"/>
      <c r="I251" s="671"/>
      <c r="J251" s="671"/>
      <c r="K251" s="671"/>
      <c r="L251" s="671"/>
      <c r="M251" s="671"/>
      <c r="N251" s="732"/>
      <c r="O251" s="732"/>
      <c r="P251" s="50"/>
      <c r="Q251" s="457"/>
      <c r="R251" s="350"/>
      <c r="S251" s="350"/>
      <c r="T251" s="350"/>
      <c r="U251" s="733"/>
      <c r="V251" s="733"/>
      <c r="W251" s="671" t="s">
        <v>115</v>
      </c>
      <c r="X251" s="671"/>
      <c r="Y251" s="671"/>
      <c r="Z251" s="671" t="s">
        <v>114</v>
      </c>
      <c r="AA251" s="671"/>
      <c r="AB251" s="671"/>
      <c r="AC251" s="671" t="s">
        <v>114</v>
      </c>
      <c r="AD251" s="671"/>
      <c r="AE251" s="671"/>
      <c r="AF251" s="455"/>
      <c r="AG251" s="456"/>
      <c r="AH251" s="456"/>
      <c r="AI251" s="456"/>
      <c r="AJ251" s="456"/>
      <c r="AK251" s="456"/>
      <c r="AL251" s="384"/>
      <c r="AM251" s="384"/>
      <c r="AN251" s="384"/>
      <c r="AO251" s="384"/>
      <c r="AP251" s="384"/>
      <c r="AQ251" s="384"/>
      <c r="AR251" s="384"/>
      <c r="AS251" s="384"/>
      <c r="AT251" s="384"/>
      <c r="AU251" s="384"/>
      <c r="AV251" s="384"/>
      <c r="AW251" s="384"/>
      <c r="AX251" s="384"/>
      <c r="AY251" s="384"/>
      <c r="AZ251" s="384"/>
      <c r="BA251" s="384"/>
      <c r="BB251" s="384"/>
      <c r="BC251" s="384"/>
      <c r="BD251" s="384"/>
      <c r="BE251" s="384"/>
      <c r="BF251" s="384"/>
      <c r="BG251" s="384"/>
      <c r="BH251" s="384"/>
      <c r="BI251" s="384"/>
      <c r="BJ251" s="384"/>
      <c r="BK251" s="384"/>
      <c r="BL251" s="384"/>
      <c r="BM251" s="447"/>
      <c r="BN251" s="448"/>
      <c r="BO251" s="448"/>
      <c r="BP251" s="448"/>
      <c r="BQ251" s="448"/>
      <c r="BR251" s="448"/>
      <c r="BS251" s="448"/>
      <c r="BT251" s="448"/>
      <c r="BU251" s="448"/>
      <c r="BV251" s="448"/>
      <c r="BW251" s="448"/>
      <c r="BX251" s="448"/>
      <c r="BY251" s="448"/>
      <c r="BZ251" s="448"/>
      <c r="CA251" s="448"/>
      <c r="CB251" s="448"/>
      <c r="CC251" s="448"/>
      <c r="CD251" s="448"/>
      <c r="CE251" s="448"/>
      <c r="CF251" s="448"/>
      <c r="CG251" s="448"/>
      <c r="CH251" s="448"/>
      <c r="CI251" s="448"/>
      <c r="CJ251" s="448"/>
      <c r="CK251" s="448"/>
    </row>
    <row r="252" spans="2:91" s="31" customFormat="1" ht="20.100000000000001" customHeight="1">
      <c r="B252" s="209"/>
      <c r="C252" s="376">
        <f t="shared" si="1"/>
        <v>6</v>
      </c>
      <c r="D252" s="671"/>
      <c r="E252" s="671"/>
      <c r="F252" s="671"/>
      <c r="G252" s="671"/>
      <c r="H252" s="671"/>
      <c r="I252" s="671"/>
      <c r="J252" s="671"/>
      <c r="K252" s="671"/>
      <c r="L252" s="671"/>
      <c r="M252" s="671"/>
      <c r="N252" s="732"/>
      <c r="O252" s="732"/>
      <c r="P252" s="50"/>
      <c r="Q252" s="457"/>
      <c r="R252" s="350"/>
      <c r="S252" s="350"/>
      <c r="T252" s="350"/>
      <c r="U252" s="733"/>
      <c r="V252" s="733"/>
      <c r="W252" s="671" t="s">
        <v>115</v>
      </c>
      <c r="X252" s="671"/>
      <c r="Y252" s="671"/>
      <c r="Z252" s="671" t="s">
        <v>114</v>
      </c>
      <c r="AA252" s="671"/>
      <c r="AB252" s="671"/>
      <c r="AC252" s="671" t="s">
        <v>114</v>
      </c>
      <c r="AD252" s="671"/>
      <c r="AE252" s="671"/>
      <c r="AF252" s="455"/>
      <c r="AG252" s="456"/>
      <c r="AH252" s="456"/>
      <c r="AI252" s="456"/>
      <c r="AJ252" s="456"/>
      <c r="AK252" s="456"/>
      <c r="AL252" s="384"/>
      <c r="AM252" s="384"/>
      <c r="AN252" s="384"/>
      <c r="AO252" s="384"/>
      <c r="AP252" s="384"/>
      <c r="AQ252" s="384"/>
      <c r="AR252" s="384"/>
      <c r="AS252" s="384"/>
      <c r="AT252" s="384"/>
      <c r="AU252" s="384"/>
      <c r="AV252" s="384"/>
      <c r="AW252" s="384"/>
      <c r="AX252" s="384"/>
      <c r="AY252" s="384"/>
      <c r="AZ252" s="384"/>
      <c r="BA252" s="384"/>
      <c r="BB252" s="384"/>
      <c r="BC252" s="384"/>
      <c r="BD252" s="384"/>
      <c r="BE252" s="384"/>
      <c r="BF252" s="384"/>
      <c r="BG252" s="384"/>
      <c r="BH252" s="384"/>
      <c r="BI252" s="384"/>
      <c r="BJ252" s="384"/>
      <c r="BK252" s="384"/>
      <c r="BL252" s="384"/>
      <c r="BM252" s="447"/>
      <c r="BN252" s="448"/>
      <c r="BO252" s="448"/>
      <c r="BP252" s="448"/>
      <c r="BQ252" s="448"/>
      <c r="BR252" s="448"/>
      <c r="BS252" s="448"/>
      <c r="BT252" s="448"/>
      <c r="BU252" s="448"/>
      <c r="BV252" s="448"/>
      <c r="BW252" s="448"/>
      <c r="BX252" s="448"/>
      <c r="BY252" s="448"/>
      <c r="BZ252" s="448"/>
      <c r="CA252" s="448"/>
      <c r="CB252" s="448"/>
      <c r="CC252" s="448"/>
      <c r="CD252" s="448"/>
      <c r="CE252" s="448"/>
      <c r="CF252" s="448"/>
      <c r="CG252" s="448"/>
      <c r="CH252" s="448"/>
      <c r="CI252" s="448"/>
      <c r="CJ252" s="448"/>
      <c r="CK252" s="448"/>
    </row>
    <row r="253" spans="2:91" s="31" customFormat="1" ht="20.100000000000001" customHeight="1">
      <c r="B253" s="209"/>
      <c r="C253" s="376">
        <f t="shared" si="1"/>
        <v>7</v>
      </c>
      <c r="D253" s="671"/>
      <c r="E253" s="671"/>
      <c r="F253" s="671"/>
      <c r="G253" s="671"/>
      <c r="H253" s="671"/>
      <c r="I253" s="671"/>
      <c r="J253" s="671"/>
      <c r="K253" s="671"/>
      <c r="L253" s="671"/>
      <c r="M253" s="671"/>
      <c r="N253" s="732"/>
      <c r="O253" s="732"/>
      <c r="P253" s="50"/>
      <c r="Q253" s="457"/>
      <c r="R253" s="350"/>
      <c r="S253" s="350"/>
      <c r="T253" s="350"/>
      <c r="U253" s="733"/>
      <c r="V253" s="733"/>
      <c r="W253" s="671" t="s">
        <v>115</v>
      </c>
      <c r="X253" s="671"/>
      <c r="Y253" s="671"/>
      <c r="Z253" s="671" t="s">
        <v>114</v>
      </c>
      <c r="AA253" s="671"/>
      <c r="AB253" s="671"/>
      <c r="AC253" s="671" t="s">
        <v>114</v>
      </c>
      <c r="AD253" s="671"/>
      <c r="AE253" s="671"/>
      <c r="AF253" s="455"/>
      <c r="AG253" s="456"/>
      <c r="AH253" s="456"/>
      <c r="AI253" s="456"/>
      <c r="AJ253" s="456"/>
      <c r="AK253" s="456"/>
      <c r="AL253" s="384"/>
      <c r="AM253" s="384"/>
      <c r="AN253" s="384"/>
      <c r="AO253" s="384"/>
      <c r="AP253" s="384"/>
      <c r="AQ253" s="384"/>
      <c r="AR253" s="384"/>
      <c r="AS253" s="384"/>
      <c r="AT253" s="384"/>
      <c r="AU253" s="384"/>
      <c r="AV253" s="384"/>
      <c r="AW253" s="384"/>
      <c r="AX253" s="384"/>
      <c r="AY253" s="384"/>
      <c r="AZ253" s="384"/>
      <c r="BA253" s="384"/>
      <c r="BB253" s="384"/>
      <c r="BC253" s="384"/>
      <c r="BD253" s="384"/>
      <c r="BE253" s="384"/>
      <c r="BF253" s="384"/>
      <c r="BG253" s="384"/>
      <c r="BH253" s="384"/>
      <c r="BI253" s="384"/>
      <c r="BJ253" s="384"/>
      <c r="BK253" s="384"/>
      <c r="BL253" s="384"/>
      <c r="BM253" s="447"/>
      <c r="BN253" s="448"/>
      <c r="BO253" s="448"/>
      <c r="BP253" s="448"/>
      <c r="BQ253" s="448"/>
      <c r="BR253" s="448"/>
      <c r="BS253" s="448"/>
      <c r="BT253" s="448"/>
      <c r="BU253" s="448"/>
      <c r="BV253" s="448"/>
      <c r="BW253" s="448"/>
      <c r="BX253" s="448"/>
      <c r="BY253" s="448"/>
      <c r="BZ253" s="448"/>
      <c r="CA253" s="448"/>
      <c r="CB253" s="448"/>
      <c r="CC253" s="448"/>
      <c r="CD253" s="448"/>
      <c r="CE253" s="448"/>
      <c r="CF253" s="448"/>
      <c r="CG253" s="448"/>
      <c r="CH253" s="448"/>
      <c r="CI253" s="448"/>
      <c r="CJ253" s="448"/>
      <c r="CK253" s="448"/>
    </row>
    <row r="254" spans="2:91" s="241" customFormat="1" ht="20.100000000000001" customHeight="1">
      <c r="B254" s="209"/>
      <c r="C254" s="376">
        <f t="shared" si="1"/>
        <v>8</v>
      </c>
      <c r="D254" s="671"/>
      <c r="E254" s="671"/>
      <c r="F254" s="671"/>
      <c r="G254" s="671"/>
      <c r="H254" s="671"/>
      <c r="I254" s="671"/>
      <c r="J254" s="671"/>
      <c r="K254" s="671"/>
      <c r="L254" s="671"/>
      <c r="M254" s="671"/>
      <c r="N254" s="732"/>
      <c r="O254" s="732"/>
      <c r="P254" s="50"/>
      <c r="Q254" s="457"/>
      <c r="R254" s="350"/>
      <c r="S254" s="350"/>
      <c r="T254" s="350"/>
      <c r="U254" s="733"/>
      <c r="V254" s="733"/>
      <c r="W254" s="671" t="s">
        <v>115</v>
      </c>
      <c r="X254" s="671"/>
      <c r="Y254" s="671"/>
      <c r="Z254" s="671" t="s">
        <v>114</v>
      </c>
      <c r="AA254" s="671"/>
      <c r="AB254" s="671"/>
      <c r="AC254" s="671" t="s">
        <v>114</v>
      </c>
      <c r="AD254" s="671"/>
      <c r="AE254" s="671"/>
      <c r="AF254" s="455"/>
      <c r="AG254" s="456"/>
      <c r="AH254" s="456"/>
      <c r="AI254" s="456"/>
      <c r="AJ254" s="456"/>
      <c r="AK254" s="456"/>
      <c r="AL254" s="404"/>
      <c r="AM254" s="404"/>
      <c r="AN254" s="404"/>
      <c r="AO254" s="404"/>
      <c r="AP254" s="404"/>
      <c r="AQ254" s="404"/>
      <c r="AR254" s="404"/>
      <c r="AS254" s="404"/>
      <c r="AT254" s="404"/>
      <c r="AU254" s="404"/>
      <c r="AV254" s="404"/>
      <c r="AW254" s="404"/>
      <c r="AX254" s="404"/>
      <c r="AY254" s="404"/>
      <c r="AZ254" s="404"/>
      <c r="BA254" s="404"/>
      <c r="BB254" s="404"/>
      <c r="BC254" s="404"/>
      <c r="BD254" s="404"/>
      <c r="BE254" s="404"/>
      <c r="BF254" s="404"/>
      <c r="BG254" s="404"/>
      <c r="BH254" s="404"/>
      <c r="BI254" s="404"/>
      <c r="BJ254" s="404"/>
      <c r="BK254" s="404"/>
      <c r="BL254" s="404"/>
      <c r="BM254" s="251"/>
      <c r="BN254" s="446"/>
      <c r="BO254" s="446"/>
      <c r="BP254" s="446"/>
      <c r="BQ254" s="446"/>
      <c r="BR254" s="446"/>
      <c r="BS254" s="446"/>
      <c r="BT254" s="446"/>
      <c r="BU254" s="446"/>
      <c r="BV254" s="446"/>
      <c r="BW254" s="446"/>
      <c r="BX254" s="446"/>
      <c r="BY254" s="446"/>
      <c r="BZ254" s="446"/>
      <c r="CA254" s="446"/>
      <c r="CB254" s="446"/>
      <c r="CC254" s="446"/>
      <c r="CD254" s="446"/>
      <c r="CE254" s="446"/>
      <c r="CF254" s="446"/>
      <c r="CG254" s="446"/>
      <c r="CH254" s="446"/>
      <c r="CI254" s="446"/>
      <c r="CJ254" s="446"/>
      <c r="CK254" s="446"/>
    </row>
    <row r="255" spans="2:91" s="31" customFormat="1" ht="20.100000000000001" customHeight="1">
      <c r="B255" s="209"/>
      <c r="C255" s="376">
        <f t="shared" si="1"/>
        <v>9</v>
      </c>
      <c r="D255" s="671"/>
      <c r="E255" s="671"/>
      <c r="F255" s="671"/>
      <c r="G255" s="671"/>
      <c r="H255" s="671"/>
      <c r="I255" s="671"/>
      <c r="J255" s="671"/>
      <c r="K255" s="671"/>
      <c r="L255" s="671"/>
      <c r="M255" s="671"/>
      <c r="N255" s="732"/>
      <c r="O255" s="732"/>
      <c r="P255" s="50"/>
      <c r="Q255" s="457"/>
      <c r="R255" s="350"/>
      <c r="S255" s="350"/>
      <c r="T255" s="350"/>
      <c r="U255" s="733"/>
      <c r="V255" s="733"/>
      <c r="W255" s="671" t="s">
        <v>115</v>
      </c>
      <c r="X255" s="671"/>
      <c r="Y255" s="671"/>
      <c r="Z255" s="671" t="s">
        <v>114</v>
      </c>
      <c r="AA255" s="671"/>
      <c r="AB255" s="671"/>
      <c r="AC255" s="671" t="s">
        <v>114</v>
      </c>
      <c r="AD255" s="671"/>
      <c r="AE255" s="671"/>
      <c r="AF255" s="455"/>
      <c r="AG255" s="456"/>
      <c r="AH255" s="456"/>
      <c r="AI255" s="456"/>
      <c r="AJ255" s="456"/>
      <c r="AK255" s="456"/>
      <c r="AL255" s="241"/>
      <c r="AN255" s="384"/>
      <c r="AO255" s="384"/>
      <c r="AP255" s="384"/>
      <c r="AQ255" s="384"/>
      <c r="AR255" s="384"/>
      <c r="AS255" s="384"/>
      <c r="AT255" s="384"/>
      <c r="AU255" s="384"/>
      <c r="AV255" s="384"/>
      <c r="AW255" s="384"/>
      <c r="AX255" s="384"/>
      <c r="AY255" s="384"/>
      <c r="AZ255" s="384"/>
      <c r="BA255" s="384"/>
      <c r="BB255" s="384"/>
      <c r="BC255" s="384"/>
      <c r="BD255" s="384"/>
      <c r="BE255" s="384"/>
      <c r="BF255" s="384"/>
      <c r="BG255" s="384"/>
      <c r="BH255" s="384"/>
      <c r="BI255" s="384"/>
      <c r="BJ255" s="384"/>
      <c r="BK255" s="384"/>
      <c r="BL255" s="384"/>
      <c r="BM255" s="384"/>
      <c r="BN255" s="384"/>
      <c r="BO255" s="447"/>
      <c r="BP255" s="448"/>
      <c r="BQ255" s="448"/>
      <c r="BR255" s="448"/>
      <c r="BS255" s="448"/>
      <c r="BT255" s="448"/>
      <c r="BU255" s="448"/>
      <c r="BV255" s="448"/>
      <c r="BW255" s="448"/>
      <c r="BX255" s="448"/>
      <c r="BY255" s="448"/>
      <c r="BZ255" s="448"/>
      <c r="CA255" s="448"/>
      <c r="CB255" s="448"/>
      <c r="CC255" s="448"/>
      <c r="CD255" s="448"/>
      <c r="CE255" s="448"/>
      <c r="CF255" s="448"/>
      <c r="CG255" s="448"/>
      <c r="CH255" s="448"/>
      <c r="CI255" s="448"/>
      <c r="CJ255" s="448"/>
      <c r="CK255" s="448"/>
      <c r="CL255" s="448"/>
      <c r="CM255" s="448"/>
    </row>
    <row r="256" spans="2:91" s="209" customFormat="1" ht="20.100000000000001" customHeight="1">
      <c r="C256" s="376">
        <f t="shared" si="1"/>
        <v>10</v>
      </c>
      <c r="D256" s="671"/>
      <c r="E256" s="671"/>
      <c r="F256" s="671"/>
      <c r="G256" s="671"/>
      <c r="H256" s="671"/>
      <c r="I256" s="671"/>
      <c r="J256" s="671"/>
      <c r="K256" s="671"/>
      <c r="L256" s="671"/>
      <c r="M256" s="671"/>
      <c r="N256" s="732"/>
      <c r="O256" s="732"/>
      <c r="P256" s="50"/>
      <c r="Q256" s="457"/>
      <c r="R256" s="350"/>
      <c r="S256" s="350"/>
      <c r="T256" s="350"/>
      <c r="U256" s="733"/>
      <c r="V256" s="733"/>
      <c r="W256" s="671" t="s">
        <v>115</v>
      </c>
      <c r="X256" s="671"/>
      <c r="Y256" s="671"/>
      <c r="Z256" s="671" t="s">
        <v>114</v>
      </c>
      <c r="AA256" s="671"/>
      <c r="AB256" s="671"/>
      <c r="AC256" s="671" t="s">
        <v>114</v>
      </c>
      <c r="AD256" s="671"/>
      <c r="AE256" s="671"/>
      <c r="AF256" s="455"/>
      <c r="AG256" s="456"/>
      <c r="AH256" s="456"/>
      <c r="AI256" s="456"/>
      <c r="AJ256" s="456"/>
      <c r="AK256" s="456"/>
      <c r="AL256" s="31"/>
      <c r="AN256" s="384"/>
      <c r="AO256" s="384"/>
      <c r="AP256" s="384"/>
      <c r="AQ256" s="257"/>
      <c r="AR256" s="257"/>
      <c r="AS256" s="257"/>
      <c r="AT256" s="257"/>
      <c r="AU256" s="257"/>
      <c r="AV256" s="257"/>
      <c r="AW256" s="257"/>
      <c r="AX256" s="257"/>
      <c r="AY256" s="257"/>
      <c r="AZ256" s="257"/>
      <c r="BA256" s="257"/>
      <c r="BB256" s="257"/>
      <c r="BC256" s="257"/>
      <c r="BD256" s="257"/>
      <c r="BE256" s="257"/>
      <c r="BF256" s="257"/>
      <c r="BG256" s="257"/>
      <c r="BH256" s="257"/>
      <c r="BI256" s="257"/>
      <c r="BJ256" s="257"/>
      <c r="BK256" s="257"/>
      <c r="BL256" s="257"/>
      <c r="BM256" s="257"/>
      <c r="BN256" s="257"/>
      <c r="BO256" s="252"/>
      <c r="BP256" s="441"/>
      <c r="BQ256" s="441"/>
      <c r="BR256" s="441"/>
      <c r="BS256" s="441"/>
      <c r="BT256" s="441"/>
      <c r="BU256" s="441"/>
      <c r="BV256" s="441"/>
      <c r="BW256" s="441"/>
      <c r="BX256" s="441"/>
      <c r="BY256" s="441"/>
      <c r="BZ256" s="441"/>
      <c r="CA256" s="441"/>
      <c r="CB256" s="441"/>
      <c r="CC256" s="441"/>
      <c r="CD256" s="441"/>
      <c r="CE256" s="441"/>
      <c r="CF256" s="441"/>
      <c r="CG256" s="441"/>
      <c r="CH256" s="441"/>
      <c r="CI256" s="441"/>
      <c r="CJ256" s="441"/>
      <c r="CK256" s="441"/>
      <c r="CL256" s="441"/>
      <c r="CM256" s="441"/>
    </row>
    <row r="257" spans="2:91" s="31" customFormat="1" ht="20.100000000000001" customHeight="1">
      <c r="B257" s="209"/>
      <c r="C257" s="376">
        <f t="shared" si="1"/>
        <v>11</v>
      </c>
      <c r="D257" s="671"/>
      <c r="E257" s="671"/>
      <c r="F257" s="671"/>
      <c r="G257" s="671"/>
      <c r="H257" s="671"/>
      <c r="I257" s="671"/>
      <c r="J257" s="671"/>
      <c r="K257" s="671"/>
      <c r="L257" s="671"/>
      <c r="M257" s="671"/>
      <c r="N257" s="732"/>
      <c r="O257" s="732"/>
      <c r="P257" s="50"/>
      <c r="Q257" s="457"/>
      <c r="R257" s="350"/>
      <c r="S257" s="350"/>
      <c r="T257" s="350"/>
      <c r="U257" s="733"/>
      <c r="V257" s="733"/>
      <c r="W257" s="671" t="s">
        <v>115</v>
      </c>
      <c r="X257" s="671"/>
      <c r="Y257" s="671"/>
      <c r="Z257" s="671" t="s">
        <v>114</v>
      </c>
      <c r="AA257" s="671"/>
      <c r="AB257" s="671"/>
      <c r="AC257" s="671" t="s">
        <v>114</v>
      </c>
      <c r="AD257" s="671"/>
      <c r="AE257" s="671"/>
      <c r="AF257" s="455"/>
      <c r="AG257" s="456"/>
      <c r="AH257" s="456"/>
      <c r="AI257" s="456"/>
      <c r="AJ257" s="456"/>
      <c r="AK257" s="456"/>
      <c r="AM257" s="403"/>
      <c r="AN257" s="384"/>
      <c r="AO257" s="384"/>
      <c r="AP257" s="384"/>
      <c r="AQ257" s="384"/>
      <c r="AR257" s="384"/>
      <c r="AS257" s="384"/>
      <c r="AT257" s="384"/>
      <c r="AU257" s="384"/>
      <c r="AV257" s="384"/>
      <c r="AW257" s="384"/>
      <c r="AX257" s="384"/>
      <c r="AY257" s="384"/>
      <c r="AZ257" s="384"/>
      <c r="BA257" s="384"/>
      <c r="BB257" s="384"/>
      <c r="BC257" s="384"/>
      <c r="BD257" s="384"/>
      <c r="BE257" s="384"/>
      <c r="BF257" s="384"/>
      <c r="BG257" s="384"/>
      <c r="BH257" s="384"/>
      <c r="BI257" s="384"/>
      <c r="BJ257" s="384"/>
      <c r="BK257" s="384"/>
      <c r="BL257" s="384"/>
      <c r="BM257" s="384"/>
      <c r="BN257" s="384"/>
      <c r="BO257" s="447"/>
      <c r="BP257" s="448"/>
      <c r="BQ257" s="448"/>
      <c r="BR257" s="448"/>
      <c r="BS257" s="448"/>
      <c r="BT257" s="448"/>
      <c r="BU257" s="448"/>
      <c r="BV257" s="448"/>
      <c r="BW257" s="448"/>
      <c r="BX257" s="448"/>
      <c r="BY257" s="448"/>
      <c r="BZ257" s="448"/>
      <c r="CA257" s="448"/>
      <c r="CB257" s="448"/>
      <c r="CC257" s="448"/>
      <c r="CD257" s="448"/>
      <c r="CE257" s="448"/>
      <c r="CF257" s="448"/>
      <c r="CG257" s="448"/>
      <c r="CH257" s="448"/>
      <c r="CI257" s="448"/>
      <c r="CJ257" s="448"/>
      <c r="CK257" s="448"/>
      <c r="CL257" s="448"/>
      <c r="CM257" s="448"/>
    </row>
    <row r="258" spans="2:91" s="209" customFormat="1" ht="20.100000000000001" customHeight="1">
      <c r="C258" s="376">
        <f t="shared" si="1"/>
        <v>12</v>
      </c>
      <c r="D258" s="671"/>
      <c r="E258" s="671"/>
      <c r="F258" s="671"/>
      <c r="G258" s="671"/>
      <c r="H258" s="671"/>
      <c r="I258" s="671"/>
      <c r="J258" s="671"/>
      <c r="K258" s="671"/>
      <c r="L258" s="671"/>
      <c r="M258" s="671"/>
      <c r="N258" s="732"/>
      <c r="O258" s="732"/>
      <c r="P258" s="50"/>
      <c r="Q258" s="457"/>
      <c r="R258" s="350"/>
      <c r="S258" s="350"/>
      <c r="T258" s="350"/>
      <c r="U258" s="733"/>
      <c r="V258" s="733"/>
      <c r="W258" s="671" t="s">
        <v>115</v>
      </c>
      <c r="X258" s="671"/>
      <c r="Y258" s="671"/>
      <c r="Z258" s="671" t="s">
        <v>114</v>
      </c>
      <c r="AA258" s="671"/>
      <c r="AB258" s="671"/>
      <c r="AC258" s="671" t="s">
        <v>114</v>
      </c>
      <c r="AD258" s="671"/>
      <c r="AE258" s="671"/>
      <c r="AF258" s="455"/>
      <c r="AG258" s="456"/>
      <c r="AH258" s="456"/>
      <c r="AI258" s="456"/>
      <c r="AJ258" s="456"/>
      <c r="AK258" s="456"/>
      <c r="AL258" s="407"/>
      <c r="AN258" s="257"/>
      <c r="AO258" s="257"/>
      <c r="AP258" s="257"/>
      <c r="AQ258" s="257"/>
      <c r="AR258" s="257"/>
      <c r="AS258" s="257"/>
      <c r="AT258" s="257"/>
      <c r="AU258" s="257"/>
      <c r="AV258" s="257"/>
      <c r="AW258" s="257"/>
      <c r="AX258" s="257"/>
      <c r="AY258" s="257"/>
      <c r="AZ258" s="257"/>
      <c r="BA258" s="257"/>
      <c r="BB258" s="257"/>
      <c r="BC258" s="257"/>
      <c r="BD258" s="257"/>
      <c r="BE258" s="257"/>
      <c r="BF258" s="257"/>
      <c r="BG258" s="257"/>
      <c r="BH258" s="257"/>
      <c r="BI258" s="257"/>
      <c r="BJ258" s="257"/>
      <c r="BK258" s="257"/>
      <c r="BL258" s="257"/>
      <c r="BM258" s="257"/>
      <c r="BN258" s="257"/>
      <c r="BO258" s="252"/>
      <c r="BP258" s="441"/>
      <c r="BQ258" s="441"/>
      <c r="BR258" s="441"/>
      <c r="BS258" s="441"/>
      <c r="BT258" s="441"/>
      <c r="BU258" s="441"/>
      <c r="BV258" s="441"/>
      <c r="BW258" s="441"/>
      <c r="BX258" s="441"/>
      <c r="BY258" s="441"/>
      <c r="BZ258" s="441"/>
      <c r="CA258" s="441"/>
      <c r="CB258" s="441"/>
      <c r="CC258" s="441"/>
      <c r="CD258" s="441"/>
      <c r="CE258" s="441"/>
      <c r="CF258" s="441"/>
      <c r="CG258" s="441"/>
      <c r="CH258" s="441"/>
      <c r="CI258" s="441"/>
      <c r="CJ258" s="441"/>
      <c r="CK258" s="441"/>
      <c r="CL258" s="441"/>
      <c r="CM258" s="441"/>
    </row>
    <row r="259" spans="2:91" s="209" customFormat="1" ht="20.100000000000001" customHeight="1">
      <c r="C259" s="376">
        <f t="shared" si="1"/>
        <v>13</v>
      </c>
      <c r="D259" s="671"/>
      <c r="E259" s="671"/>
      <c r="F259" s="671"/>
      <c r="G259" s="671"/>
      <c r="H259" s="671"/>
      <c r="I259" s="671"/>
      <c r="J259" s="671"/>
      <c r="K259" s="671"/>
      <c r="L259" s="671"/>
      <c r="M259" s="671"/>
      <c r="N259" s="732"/>
      <c r="O259" s="732"/>
      <c r="P259" s="50"/>
      <c r="Q259" s="457"/>
      <c r="R259" s="350"/>
      <c r="S259" s="350"/>
      <c r="T259" s="350"/>
      <c r="U259" s="733"/>
      <c r="V259" s="733"/>
      <c r="W259" s="671" t="s">
        <v>115</v>
      </c>
      <c r="X259" s="671"/>
      <c r="Y259" s="671"/>
      <c r="Z259" s="671" t="s">
        <v>114</v>
      </c>
      <c r="AA259" s="671"/>
      <c r="AB259" s="671"/>
      <c r="AC259" s="671" t="s">
        <v>114</v>
      </c>
      <c r="AD259" s="671"/>
      <c r="AE259" s="671"/>
      <c r="AF259" s="455"/>
      <c r="AG259" s="456"/>
      <c r="AH259" s="456"/>
      <c r="AI259" s="456"/>
      <c r="AJ259" s="456"/>
      <c r="AK259" s="456"/>
      <c r="AL259" s="302"/>
      <c r="AN259" s="257"/>
      <c r="AO259" s="257"/>
      <c r="AP259" s="257"/>
      <c r="AQ259" s="257"/>
      <c r="AR259" s="257"/>
      <c r="AS259" s="257"/>
      <c r="AT259" s="257"/>
      <c r="AU259" s="257"/>
      <c r="AV259" s="257"/>
      <c r="AW259" s="257"/>
      <c r="AX259" s="257"/>
      <c r="AY259" s="257"/>
      <c r="AZ259" s="257"/>
      <c r="BA259" s="257"/>
      <c r="BB259" s="257"/>
      <c r="BC259" s="257"/>
      <c r="BD259" s="257"/>
      <c r="BE259" s="257"/>
      <c r="BF259" s="257"/>
      <c r="BG259" s="257"/>
      <c r="BH259" s="257"/>
      <c r="BI259" s="257"/>
      <c r="BJ259" s="257"/>
      <c r="BK259" s="257"/>
      <c r="BL259" s="257"/>
      <c r="BM259" s="257"/>
      <c r="BN259" s="257"/>
      <c r="BO259" s="252"/>
      <c r="BP259" s="441"/>
      <c r="BQ259" s="441"/>
      <c r="BR259" s="441"/>
      <c r="BS259" s="441"/>
      <c r="BT259" s="441"/>
      <c r="BU259" s="441"/>
      <c r="BV259" s="441"/>
      <c r="BW259" s="441"/>
      <c r="BX259" s="441"/>
      <c r="BY259" s="441"/>
      <c r="BZ259" s="441"/>
      <c r="CA259" s="441"/>
      <c r="CB259" s="441"/>
      <c r="CC259" s="441"/>
      <c r="CD259" s="441"/>
      <c r="CE259" s="441"/>
      <c r="CF259" s="441"/>
      <c r="CG259" s="441"/>
      <c r="CH259" s="441"/>
      <c r="CI259" s="441"/>
      <c r="CJ259" s="441"/>
      <c r="CK259" s="441"/>
      <c r="CL259" s="441"/>
      <c r="CM259" s="441"/>
    </row>
    <row r="260" spans="2:91" s="209" customFormat="1" ht="20.100000000000001" customHeight="1">
      <c r="C260" s="376">
        <f t="shared" si="1"/>
        <v>14</v>
      </c>
      <c r="D260" s="671"/>
      <c r="E260" s="671"/>
      <c r="F260" s="671"/>
      <c r="G260" s="671"/>
      <c r="H260" s="671"/>
      <c r="I260" s="671"/>
      <c r="J260" s="671"/>
      <c r="K260" s="671"/>
      <c r="L260" s="671"/>
      <c r="M260" s="671"/>
      <c r="N260" s="732"/>
      <c r="O260" s="732"/>
      <c r="P260" s="50"/>
      <c r="Q260" s="457"/>
      <c r="R260" s="350"/>
      <c r="S260" s="350"/>
      <c r="T260" s="350"/>
      <c r="U260" s="733"/>
      <c r="V260" s="733"/>
      <c r="W260" s="671" t="s">
        <v>115</v>
      </c>
      <c r="X260" s="671"/>
      <c r="Y260" s="671"/>
      <c r="Z260" s="671" t="s">
        <v>114</v>
      </c>
      <c r="AA260" s="671"/>
      <c r="AB260" s="671"/>
      <c r="AC260" s="671" t="s">
        <v>114</v>
      </c>
      <c r="AD260" s="671"/>
      <c r="AE260" s="671"/>
      <c r="AF260" s="455"/>
      <c r="AG260" s="456"/>
      <c r="AH260" s="456"/>
      <c r="AI260" s="456"/>
      <c r="AJ260" s="456"/>
      <c r="AK260" s="456"/>
      <c r="AL260" s="274"/>
      <c r="AN260" s="257"/>
      <c r="AO260" s="257"/>
      <c r="AP260" s="257"/>
      <c r="AQ260" s="257"/>
      <c r="AR260" s="257"/>
      <c r="AS260" s="257"/>
      <c r="AT260" s="257"/>
      <c r="AU260" s="257"/>
      <c r="AV260" s="257"/>
      <c r="AW260" s="257"/>
      <c r="AX260" s="257"/>
      <c r="AY260" s="257"/>
      <c r="AZ260" s="257"/>
      <c r="BA260" s="257"/>
      <c r="BB260" s="257"/>
      <c r="BC260" s="257"/>
      <c r="BD260" s="257"/>
      <c r="BE260" s="257"/>
      <c r="BF260" s="257"/>
      <c r="BG260" s="257"/>
      <c r="BH260" s="257"/>
      <c r="BI260" s="257"/>
      <c r="BJ260" s="257"/>
      <c r="BK260" s="257"/>
      <c r="BL260" s="257"/>
      <c r="BM260" s="257"/>
      <c r="BN260" s="257"/>
      <c r="BO260" s="252"/>
      <c r="BP260" s="441"/>
      <c r="BQ260" s="441"/>
      <c r="BR260" s="441"/>
      <c r="BS260" s="441"/>
      <c r="BT260" s="441"/>
      <c r="BU260" s="441"/>
      <c r="BV260" s="441"/>
      <c r="BW260" s="441"/>
      <c r="BX260" s="441"/>
      <c r="BY260" s="441"/>
      <c r="BZ260" s="441"/>
      <c r="CA260" s="441"/>
      <c r="CB260" s="441"/>
      <c r="CC260" s="441"/>
      <c r="CD260" s="441"/>
      <c r="CE260" s="441"/>
      <c r="CF260" s="441"/>
      <c r="CG260" s="441"/>
      <c r="CH260" s="441"/>
      <c r="CI260" s="441"/>
      <c r="CJ260" s="441"/>
      <c r="CK260" s="441"/>
      <c r="CL260" s="441"/>
      <c r="CM260" s="441"/>
    </row>
    <row r="261" spans="2:91" s="209" customFormat="1" ht="20.100000000000001" customHeight="1">
      <c r="C261" s="376">
        <f t="shared" si="1"/>
        <v>15</v>
      </c>
      <c r="D261" s="671"/>
      <c r="E261" s="671"/>
      <c r="F261" s="671"/>
      <c r="G261" s="671"/>
      <c r="H261" s="671"/>
      <c r="I261" s="671"/>
      <c r="J261" s="671"/>
      <c r="K261" s="671"/>
      <c r="L261" s="671"/>
      <c r="M261" s="671"/>
      <c r="N261" s="732"/>
      <c r="O261" s="732"/>
      <c r="P261" s="50"/>
      <c r="Q261" s="457"/>
      <c r="R261" s="350"/>
      <c r="S261" s="350"/>
      <c r="T261" s="350"/>
      <c r="U261" s="733"/>
      <c r="V261" s="733"/>
      <c r="W261" s="671" t="s">
        <v>115</v>
      </c>
      <c r="X261" s="671"/>
      <c r="Y261" s="671"/>
      <c r="Z261" s="671" t="s">
        <v>114</v>
      </c>
      <c r="AA261" s="671"/>
      <c r="AB261" s="671"/>
      <c r="AC261" s="671" t="s">
        <v>114</v>
      </c>
      <c r="AD261" s="671"/>
      <c r="AE261" s="671"/>
      <c r="AF261" s="455"/>
      <c r="AG261" s="456"/>
      <c r="AH261" s="456"/>
      <c r="AI261" s="456"/>
      <c r="AJ261" s="456"/>
      <c r="AK261" s="456"/>
      <c r="AL261" s="274"/>
      <c r="AN261" s="257"/>
      <c r="AO261" s="257"/>
      <c r="AP261" s="257"/>
      <c r="AQ261" s="257"/>
      <c r="AR261" s="257"/>
      <c r="AS261" s="257"/>
      <c r="AT261" s="257"/>
      <c r="AU261" s="257"/>
      <c r="AV261" s="257"/>
      <c r="AW261" s="257"/>
      <c r="AX261" s="257"/>
      <c r="AY261" s="257"/>
      <c r="AZ261" s="257"/>
      <c r="BA261" s="257"/>
      <c r="BB261" s="257"/>
      <c r="BC261" s="257"/>
      <c r="BD261" s="257"/>
      <c r="BE261" s="257"/>
      <c r="BF261" s="257"/>
      <c r="BG261" s="257"/>
      <c r="BH261" s="257"/>
      <c r="BI261" s="257"/>
      <c r="BJ261" s="257"/>
      <c r="BK261" s="257"/>
      <c r="BL261" s="257"/>
      <c r="BM261" s="257"/>
      <c r="BN261" s="257"/>
      <c r="BO261" s="252"/>
      <c r="BP261" s="441"/>
      <c r="BQ261" s="441"/>
      <c r="BR261" s="441"/>
      <c r="BS261" s="441"/>
      <c r="BT261" s="441"/>
      <c r="BU261" s="441"/>
      <c r="BV261" s="441"/>
      <c r="BW261" s="441"/>
      <c r="BX261" s="441"/>
      <c r="BY261" s="441"/>
      <c r="BZ261" s="441"/>
      <c r="CA261" s="441"/>
      <c r="CB261" s="441"/>
      <c r="CC261" s="441"/>
      <c r="CD261" s="441"/>
      <c r="CE261" s="441"/>
      <c r="CF261" s="441"/>
      <c r="CG261" s="441"/>
      <c r="CH261" s="441"/>
      <c r="CI261" s="441"/>
      <c r="CJ261" s="441"/>
      <c r="CK261" s="441"/>
      <c r="CL261" s="441"/>
      <c r="CM261" s="441"/>
    </row>
    <row r="262" spans="2:91" s="209" customFormat="1" ht="20.100000000000001" customHeight="1">
      <c r="C262" s="376">
        <f t="shared" si="1"/>
        <v>16</v>
      </c>
      <c r="D262" s="671"/>
      <c r="E262" s="671"/>
      <c r="F262" s="671"/>
      <c r="G262" s="671"/>
      <c r="H262" s="671"/>
      <c r="I262" s="671"/>
      <c r="J262" s="671"/>
      <c r="K262" s="671"/>
      <c r="L262" s="671"/>
      <c r="M262" s="671"/>
      <c r="N262" s="732"/>
      <c r="O262" s="732"/>
      <c r="P262" s="50"/>
      <c r="Q262" s="457"/>
      <c r="R262" s="350"/>
      <c r="S262" s="350"/>
      <c r="T262" s="350"/>
      <c r="U262" s="733"/>
      <c r="V262" s="733"/>
      <c r="W262" s="671" t="s">
        <v>115</v>
      </c>
      <c r="X262" s="671"/>
      <c r="Y262" s="671"/>
      <c r="Z262" s="671" t="s">
        <v>114</v>
      </c>
      <c r="AA262" s="671"/>
      <c r="AB262" s="671"/>
      <c r="AC262" s="671" t="s">
        <v>114</v>
      </c>
      <c r="AD262" s="671"/>
      <c r="AE262" s="671"/>
      <c r="AF262" s="455"/>
      <c r="AG262" s="456"/>
      <c r="AH262" s="456"/>
      <c r="AI262" s="456"/>
      <c r="AJ262" s="456"/>
      <c r="AK262" s="456"/>
      <c r="AL262" s="274"/>
      <c r="AN262" s="257"/>
      <c r="AO262" s="257"/>
      <c r="AP262" s="257"/>
      <c r="AQ262" s="257"/>
      <c r="AR262" s="257"/>
      <c r="AS262" s="257"/>
      <c r="AT262" s="257"/>
      <c r="AU262" s="257"/>
      <c r="AV262" s="257"/>
      <c r="AW262" s="257"/>
      <c r="AX262" s="257"/>
      <c r="AY262" s="257"/>
      <c r="AZ262" s="257"/>
      <c r="BA262" s="257"/>
      <c r="BB262" s="257"/>
      <c r="BC262" s="257"/>
      <c r="BD262" s="257"/>
      <c r="BE262" s="257"/>
      <c r="BF262" s="257"/>
      <c r="BG262" s="257"/>
      <c r="BH262" s="257"/>
      <c r="BI262" s="257"/>
      <c r="BJ262" s="257"/>
      <c r="BK262" s="257"/>
      <c r="BL262" s="257"/>
      <c r="BM262" s="257"/>
      <c r="BN262" s="257"/>
      <c r="BO262" s="252"/>
      <c r="BP262" s="441"/>
      <c r="BQ262" s="441"/>
      <c r="BR262" s="441"/>
      <c r="BS262" s="441"/>
      <c r="BT262" s="441"/>
      <c r="BU262" s="441"/>
      <c r="BV262" s="441"/>
      <c r="BW262" s="441"/>
      <c r="BX262" s="441"/>
      <c r="BY262" s="441"/>
      <c r="BZ262" s="441"/>
      <c r="CA262" s="441"/>
      <c r="CB262" s="441"/>
      <c r="CC262" s="441"/>
      <c r="CD262" s="441"/>
      <c r="CE262" s="441"/>
      <c r="CF262" s="441"/>
      <c r="CG262" s="441"/>
      <c r="CH262" s="441"/>
      <c r="CI262" s="441"/>
      <c r="CJ262" s="441"/>
      <c r="CK262" s="441"/>
      <c r="CL262" s="441"/>
      <c r="CM262" s="441"/>
    </row>
    <row r="263" spans="2:91" s="209" customFormat="1" ht="20.100000000000001" customHeight="1">
      <c r="C263" s="376">
        <f t="shared" si="1"/>
        <v>17</v>
      </c>
      <c r="D263" s="671"/>
      <c r="E263" s="671"/>
      <c r="F263" s="671"/>
      <c r="G263" s="671"/>
      <c r="H263" s="671"/>
      <c r="I263" s="671"/>
      <c r="J263" s="671"/>
      <c r="K263" s="671"/>
      <c r="L263" s="671"/>
      <c r="M263" s="671"/>
      <c r="N263" s="732"/>
      <c r="O263" s="732"/>
      <c r="P263" s="50"/>
      <c r="Q263" s="457"/>
      <c r="R263" s="350"/>
      <c r="S263" s="350"/>
      <c r="T263" s="350"/>
      <c r="U263" s="733"/>
      <c r="V263" s="733"/>
      <c r="W263" s="671" t="s">
        <v>115</v>
      </c>
      <c r="X263" s="671"/>
      <c r="Y263" s="671"/>
      <c r="Z263" s="671" t="s">
        <v>114</v>
      </c>
      <c r="AA263" s="671"/>
      <c r="AB263" s="671"/>
      <c r="AC263" s="671" t="s">
        <v>114</v>
      </c>
      <c r="AD263" s="671"/>
      <c r="AE263" s="671"/>
      <c r="AF263" s="455"/>
      <c r="AG263" s="456"/>
      <c r="AH263" s="456"/>
      <c r="AI263" s="456"/>
      <c r="AJ263" s="456"/>
      <c r="AK263" s="456"/>
      <c r="AL263" s="274"/>
      <c r="AN263" s="257"/>
      <c r="AO263" s="257"/>
      <c r="AP263" s="257"/>
      <c r="AQ263" s="257"/>
      <c r="AR263" s="257"/>
      <c r="AS263" s="257"/>
      <c r="AT263" s="257"/>
      <c r="AU263" s="257"/>
      <c r="AV263" s="257"/>
      <c r="AW263" s="257"/>
      <c r="AX263" s="257"/>
      <c r="AY263" s="257"/>
      <c r="AZ263" s="257"/>
      <c r="BA263" s="257"/>
      <c r="BB263" s="257"/>
      <c r="BC263" s="257"/>
      <c r="BD263" s="257"/>
      <c r="BE263" s="257"/>
      <c r="BF263" s="257"/>
      <c r="BG263" s="257"/>
      <c r="BH263" s="257"/>
      <c r="BI263" s="257"/>
      <c r="BJ263" s="257"/>
      <c r="BK263" s="257"/>
      <c r="BL263" s="257"/>
      <c r="BM263" s="257"/>
      <c r="BN263" s="257"/>
      <c r="BO263" s="252"/>
      <c r="BP263" s="441"/>
      <c r="BQ263" s="441"/>
      <c r="BR263" s="441"/>
      <c r="BS263" s="441"/>
      <c r="BT263" s="441"/>
      <c r="BU263" s="441"/>
      <c r="BV263" s="441"/>
      <c r="BW263" s="441"/>
      <c r="BX263" s="441"/>
      <c r="BY263" s="441"/>
      <c r="BZ263" s="441"/>
      <c r="CA263" s="441"/>
      <c r="CB263" s="441"/>
      <c r="CC263" s="441"/>
      <c r="CD263" s="441"/>
      <c r="CE263" s="441"/>
      <c r="CF263" s="441"/>
      <c r="CG263" s="441"/>
      <c r="CH263" s="441"/>
      <c r="CI263" s="441"/>
      <c r="CJ263" s="441"/>
      <c r="CK263" s="441"/>
      <c r="CL263" s="441"/>
      <c r="CM263" s="441"/>
    </row>
    <row r="264" spans="2:91" s="209" customFormat="1" ht="20.100000000000001" customHeight="1">
      <c r="C264" s="376">
        <f t="shared" si="1"/>
        <v>18</v>
      </c>
      <c r="D264" s="671"/>
      <c r="E264" s="671"/>
      <c r="F264" s="671"/>
      <c r="G264" s="671"/>
      <c r="H264" s="671"/>
      <c r="I264" s="671"/>
      <c r="J264" s="671"/>
      <c r="K264" s="671"/>
      <c r="L264" s="671"/>
      <c r="M264" s="671"/>
      <c r="N264" s="732"/>
      <c r="O264" s="732"/>
      <c r="P264" s="50"/>
      <c r="Q264" s="457"/>
      <c r="R264" s="350"/>
      <c r="S264" s="350"/>
      <c r="T264" s="350"/>
      <c r="U264" s="733"/>
      <c r="V264" s="733"/>
      <c r="W264" s="671" t="s">
        <v>115</v>
      </c>
      <c r="X264" s="671"/>
      <c r="Y264" s="671"/>
      <c r="Z264" s="671" t="s">
        <v>114</v>
      </c>
      <c r="AA264" s="671"/>
      <c r="AB264" s="671"/>
      <c r="AC264" s="671" t="s">
        <v>114</v>
      </c>
      <c r="AD264" s="671"/>
      <c r="AE264" s="671"/>
      <c r="AF264" s="455"/>
      <c r="AG264" s="456"/>
      <c r="AH264" s="456"/>
      <c r="AI264" s="456"/>
      <c r="AJ264" s="456"/>
      <c r="AK264" s="456"/>
      <c r="AL264" s="274"/>
      <c r="AN264" s="257"/>
      <c r="AO264" s="257"/>
      <c r="AP264" s="257"/>
      <c r="AQ264" s="257"/>
      <c r="AR264" s="257"/>
      <c r="AS264" s="257"/>
      <c r="AT264" s="257"/>
      <c r="AU264" s="257"/>
      <c r="AV264" s="257"/>
      <c r="AW264" s="257"/>
      <c r="AX264" s="257"/>
      <c r="AY264" s="257"/>
      <c r="AZ264" s="257"/>
      <c r="BA264" s="257"/>
      <c r="BB264" s="257"/>
      <c r="BC264" s="257"/>
      <c r="BD264" s="257"/>
      <c r="BE264" s="257"/>
      <c r="BF264" s="257"/>
      <c r="BG264" s="257"/>
      <c r="BH264" s="257"/>
      <c r="BI264" s="257"/>
      <c r="BJ264" s="257"/>
      <c r="BK264" s="257"/>
      <c r="BL264" s="257"/>
      <c r="BM264" s="257"/>
      <c r="BN264" s="257"/>
      <c r="BO264" s="252"/>
      <c r="BP264" s="441"/>
      <c r="BQ264" s="441"/>
      <c r="BR264" s="441"/>
      <c r="BS264" s="441"/>
      <c r="BT264" s="441"/>
      <c r="BU264" s="441"/>
      <c r="BV264" s="441"/>
      <c r="BW264" s="441"/>
      <c r="BX264" s="441"/>
      <c r="BY264" s="441"/>
      <c r="BZ264" s="441"/>
      <c r="CA264" s="441"/>
      <c r="CB264" s="441"/>
      <c r="CC264" s="441"/>
      <c r="CD264" s="441"/>
      <c r="CE264" s="441"/>
      <c r="CF264" s="441"/>
      <c r="CG264" s="441"/>
      <c r="CH264" s="441"/>
      <c r="CI264" s="441"/>
      <c r="CJ264" s="441"/>
      <c r="CK264" s="441"/>
      <c r="CL264" s="441"/>
      <c r="CM264" s="441"/>
    </row>
    <row r="265" spans="2:91" s="209" customFormat="1" ht="20.100000000000001" customHeight="1">
      <c r="B265" s="250"/>
      <c r="C265" s="376">
        <f t="shared" si="1"/>
        <v>19</v>
      </c>
      <c r="D265" s="671"/>
      <c r="E265" s="671"/>
      <c r="F265" s="671"/>
      <c r="G265" s="671"/>
      <c r="H265" s="671"/>
      <c r="I265" s="671"/>
      <c r="J265" s="671"/>
      <c r="K265" s="671"/>
      <c r="L265" s="671"/>
      <c r="M265" s="671"/>
      <c r="N265" s="732"/>
      <c r="O265" s="732"/>
      <c r="P265" s="50"/>
      <c r="Q265" s="457"/>
      <c r="R265" s="350"/>
      <c r="S265" s="350"/>
      <c r="T265" s="350"/>
      <c r="U265" s="733"/>
      <c r="V265" s="733"/>
      <c r="W265" s="671" t="s">
        <v>115</v>
      </c>
      <c r="X265" s="671"/>
      <c r="Y265" s="671"/>
      <c r="Z265" s="671" t="s">
        <v>114</v>
      </c>
      <c r="AA265" s="671"/>
      <c r="AB265" s="671"/>
      <c r="AC265" s="671" t="s">
        <v>114</v>
      </c>
      <c r="AD265" s="671"/>
      <c r="AE265" s="671"/>
      <c r="AF265" s="455"/>
      <c r="AG265" s="456"/>
      <c r="AH265" s="456"/>
      <c r="AI265" s="456"/>
      <c r="AJ265" s="456"/>
      <c r="AK265" s="456"/>
      <c r="AL265" s="274"/>
      <c r="AN265" s="257"/>
      <c r="AO265" s="257"/>
      <c r="AP265" s="257"/>
      <c r="AQ265" s="257"/>
      <c r="AR265" s="257"/>
      <c r="AS265" s="257"/>
      <c r="AT265" s="257"/>
      <c r="AU265" s="257"/>
      <c r="AV265" s="257"/>
      <c r="AW265" s="257"/>
      <c r="AX265" s="257"/>
      <c r="AY265" s="257"/>
      <c r="AZ265" s="257"/>
      <c r="BA265" s="257"/>
      <c r="BB265" s="257"/>
      <c r="BC265" s="257"/>
      <c r="BD265" s="257"/>
      <c r="BE265" s="257"/>
      <c r="BF265" s="257"/>
      <c r="BG265" s="257"/>
      <c r="BH265" s="257"/>
      <c r="BI265" s="257"/>
      <c r="BJ265" s="257"/>
      <c r="BK265" s="257"/>
      <c r="BL265" s="257"/>
      <c r="BM265" s="257"/>
      <c r="BN265" s="257"/>
      <c r="BO265" s="252"/>
      <c r="BP265" s="441"/>
      <c r="BQ265" s="441"/>
      <c r="BR265" s="441"/>
      <c r="BS265" s="441"/>
      <c r="BT265" s="441"/>
      <c r="BU265" s="441"/>
      <c r="BV265" s="441"/>
      <c r="BW265" s="441"/>
      <c r="BX265" s="441"/>
      <c r="BY265" s="441"/>
      <c r="BZ265" s="441"/>
      <c r="CA265" s="441"/>
      <c r="CB265" s="441"/>
      <c r="CC265" s="441"/>
      <c r="CD265" s="441"/>
      <c r="CE265" s="441"/>
      <c r="CF265" s="441"/>
      <c r="CG265" s="441"/>
      <c r="CH265" s="441"/>
      <c r="CI265" s="441"/>
      <c r="CJ265" s="441"/>
      <c r="CK265" s="441"/>
      <c r="CL265" s="441"/>
      <c r="CM265" s="441"/>
    </row>
    <row r="266" spans="2:91" s="209" customFormat="1" ht="20.100000000000001" customHeight="1">
      <c r="B266" s="250"/>
      <c r="C266" s="376">
        <f t="shared" si="1"/>
        <v>20</v>
      </c>
      <c r="D266" s="671"/>
      <c r="E266" s="671"/>
      <c r="F266" s="671"/>
      <c r="G266" s="671"/>
      <c r="H266" s="671"/>
      <c r="I266" s="671"/>
      <c r="J266" s="671"/>
      <c r="K266" s="671"/>
      <c r="L266" s="671"/>
      <c r="M266" s="671"/>
      <c r="N266" s="732"/>
      <c r="O266" s="732"/>
      <c r="P266" s="50"/>
      <c r="Q266" s="457"/>
      <c r="R266" s="350"/>
      <c r="S266" s="350"/>
      <c r="T266" s="350"/>
      <c r="U266" s="733"/>
      <c r="V266" s="733"/>
      <c r="W266" s="671" t="s">
        <v>115</v>
      </c>
      <c r="X266" s="671"/>
      <c r="Y266" s="671"/>
      <c r="Z266" s="671" t="s">
        <v>114</v>
      </c>
      <c r="AA266" s="671"/>
      <c r="AB266" s="671"/>
      <c r="AC266" s="671" t="s">
        <v>114</v>
      </c>
      <c r="AD266" s="671"/>
      <c r="AE266" s="671"/>
      <c r="AF266" s="455"/>
      <c r="AG266" s="456"/>
      <c r="AH266" s="456"/>
      <c r="AI266" s="456"/>
      <c r="AJ266" s="456"/>
      <c r="AK266" s="456"/>
      <c r="AL266" s="274"/>
      <c r="AN266" s="257"/>
      <c r="AO266" s="257"/>
      <c r="AP266" s="257"/>
      <c r="AQ266" s="257"/>
      <c r="AR266" s="257"/>
      <c r="AS266" s="257"/>
      <c r="AT266" s="257"/>
      <c r="AU266" s="257"/>
      <c r="AV266" s="257"/>
      <c r="AW266" s="257"/>
      <c r="AX266" s="257"/>
      <c r="AY266" s="257"/>
      <c r="AZ266" s="257"/>
      <c r="BA266" s="257"/>
      <c r="BB266" s="257"/>
      <c r="BC266" s="257"/>
      <c r="BD266" s="257"/>
      <c r="BE266" s="257"/>
      <c r="BF266" s="257"/>
      <c r="BG266" s="257"/>
      <c r="BH266" s="257"/>
      <c r="BI266" s="257"/>
      <c r="BJ266" s="257"/>
      <c r="BK266" s="257"/>
      <c r="BL266" s="257"/>
      <c r="BM266" s="257"/>
      <c r="BN266" s="257"/>
      <c r="BO266" s="252"/>
      <c r="BP266" s="441"/>
      <c r="BQ266" s="441"/>
      <c r="BR266" s="441"/>
      <c r="BS266" s="441"/>
      <c r="BT266" s="441"/>
      <c r="BU266" s="441"/>
      <c r="BV266" s="441"/>
      <c r="BW266" s="441"/>
      <c r="BX266" s="441"/>
      <c r="BY266" s="441"/>
      <c r="BZ266" s="441"/>
      <c r="CA266" s="441"/>
      <c r="CB266" s="441"/>
      <c r="CC266" s="441"/>
      <c r="CD266" s="441"/>
      <c r="CE266" s="441"/>
      <c r="CF266" s="441"/>
      <c r="CG266" s="441"/>
      <c r="CH266" s="441"/>
      <c r="CI266" s="441"/>
      <c r="CJ266" s="441"/>
      <c r="CK266" s="441"/>
      <c r="CL266" s="441"/>
      <c r="CM266" s="441"/>
    </row>
    <row r="267" spans="2:91" s="209" customFormat="1" ht="20.100000000000001" customHeight="1">
      <c r="B267" s="250"/>
      <c r="C267" s="376">
        <v>21</v>
      </c>
      <c r="D267" s="671"/>
      <c r="E267" s="671"/>
      <c r="F267" s="671"/>
      <c r="G267" s="671"/>
      <c r="H267" s="671"/>
      <c r="I267" s="671"/>
      <c r="J267" s="671"/>
      <c r="K267" s="671"/>
      <c r="L267" s="671"/>
      <c r="M267" s="671"/>
      <c r="N267" s="732"/>
      <c r="O267" s="732"/>
      <c r="P267" s="50"/>
      <c r="Q267" s="457"/>
      <c r="R267" s="350"/>
      <c r="S267" s="350"/>
      <c r="T267" s="350"/>
      <c r="U267" s="733"/>
      <c r="V267" s="733"/>
      <c r="W267" s="671" t="s">
        <v>115</v>
      </c>
      <c r="X267" s="671"/>
      <c r="Y267" s="671"/>
      <c r="Z267" s="671" t="s">
        <v>114</v>
      </c>
      <c r="AA267" s="671"/>
      <c r="AB267" s="671"/>
      <c r="AC267" s="671" t="s">
        <v>114</v>
      </c>
      <c r="AD267" s="671"/>
      <c r="AE267" s="671"/>
      <c r="AF267" s="455"/>
      <c r="AG267" s="456"/>
      <c r="AH267" s="456"/>
      <c r="AI267" s="456"/>
      <c r="AJ267" s="456"/>
      <c r="AK267" s="456"/>
      <c r="AL267" s="274"/>
      <c r="AN267" s="257"/>
      <c r="AO267" s="257"/>
      <c r="AP267" s="257"/>
      <c r="AQ267" s="257"/>
      <c r="AR267" s="257"/>
      <c r="AS267" s="257"/>
      <c r="AT267" s="257"/>
      <c r="AU267" s="257"/>
      <c r="AV267" s="257"/>
      <c r="AW267" s="257"/>
      <c r="AX267" s="257"/>
      <c r="AY267" s="257"/>
      <c r="AZ267" s="257"/>
      <c r="BA267" s="257"/>
      <c r="BB267" s="257"/>
      <c r="BC267" s="257"/>
      <c r="BD267" s="257"/>
      <c r="BE267" s="257"/>
      <c r="BF267" s="257"/>
      <c r="BG267" s="257"/>
      <c r="BH267" s="257"/>
      <c r="BI267" s="257"/>
      <c r="BJ267" s="257"/>
      <c r="BK267" s="257"/>
      <c r="BL267" s="257"/>
      <c r="BM267" s="257"/>
      <c r="BN267" s="257"/>
      <c r="BO267" s="252"/>
      <c r="BP267" s="441"/>
      <c r="BQ267" s="441"/>
      <c r="BR267" s="441"/>
      <c r="BS267" s="441"/>
      <c r="BT267" s="441"/>
      <c r="BU267" s="441"/>
      <c r="BV267" s="441"/>
      <c r="BW267" s="441"/>
      <c r="BX267" s="441"/>
      <c r="BY267" s="441"/>
      <c r="BZ267" s="441"/>
      <c r="CA267" s="441"/>
      <c r="CB267" s="441"/>
      <c r="CC267" s="441"/>
      <c r="CD267" s="441"/>
      <c r="CE267" s="441"/>
      <c r="CF267" s="441"/>
      <c r="CG267" s="441"/>
      <c r="CH267" s="441"/>
      <c r="CI267" s="441"/>
      <c r="CJ267" s="441"/>
      <c r="CK267" s="441"/>
      <c r="CL267" s="441"/>
      <c r="CM267" s="441"/>
    </row>
    <row r="268" spans="2:91" s="209" customFormat="1" ht="20.100000000000001" customHeight="1">
      <c r="B268" s="250"/>
      <c r="C268" s="376">
        <v>22</v>
      </c>
      <c r="D268" s="671"/>
      <c r="E268" s="671"/>
      <c r="F268" s="671"/>
      <c r="G268" s="671"/>
      <c r="H268" s="671"/>
      <c r="I268" s="671"/>
      <c r="J268" s="671"/>
      <c r="K268" s="671"/>
      <c r="L268" s="671"/>
      <c r="M268" s="671"/>
      <c r="N268" s="732"/>
      <c r="O268" s="732"/>
      <c r="P268" s="50"/>
      <c r="Q268" s="457"/>
      <c r="R268" s="350"/>
      <c r="S268" s="350"/>
      <c r="T268" s="350"/>
      <c r="U268" s="733"/>
      <c r="V268" s="733"/>
      <c r="W268" s="671" t="s">
        <v>115</v>
      </c>
      <c r="X268" s="671"/>
      <c r="Y268" s="671"/>
      <c r="Z268" s="671" t="s">
        <v>114</v>
      </c>
      <c r="AA268" s="671"/>
      <c r="AB268" s="671"/>
      <c r="AC268" s="671" t="s">
        <v>114</v>
      </c>
      <c r="AD268" s="671"/>
      <c r="AE268" s="671"/>
      <c r="AF268" s="455"/>
      <c r="AG268" s="456"/>
      <c r="AH268" s="456"/>
      <c r="AI268" s="456"/>
      <c r="AJ268" s="456"/>
      <c r="AK268" s="456"/>
      <c r="AL268" s="274"/>
      <c r="AN268" s="257"/>
      <c r="AO268" s="257"/>
      <c r="AP268" s="257"/>
      <c r="AQ268" s="257"/>
      <c r="AR268" s="257"/>
      <c r="AS268" s="257"/>
      <c r="AT268" s="257"/>
      <c r="AU268" s="257"/>
      <c r="AV268" s="257"/>
      <c r="AW268" s="257"/>
      <c r="AX268" s="257"/>
      <c r="AY268" s="257"/>
      <c r="AZ268" s="257"/>
      <c r="BA268" s="257"/>
      <c r="BB268" s="257"/>
      <c r="BC268" s="257"/>
      <c r="BD268" s="257"/>
      <c r="BE268" s="257"/>
      <c r="BF268" s="257"/>
      <c r="BG268" s="257"/>
      <c r="BH268" s="257"/>
      <c r="BI268" s="257"/>
      <c r="BJ268" s="257"/>
      <c r="BK268" s="257"/>
      <c r="BL268" s="257"/>
      <c r="BM268" s="257"/>
      <c r="BN268" s="257"/>
      <c r="BO268" s="252"/>
      <c r="BP268" s="441"/>
      <c r="BQ268" s="441"/>
      <c r="BR268" s="441"/>
      <c r="BS268" s="441"/>
      <c r="BT268" s="441"/>
      <c r="BU268" s="441"/>
      <c r="BV268" s="441"/>
      <c r="BW268" s="441"/>
      <c r="BX268" s="441"/>
      <c r="BY268" s="441"/>
      <c r="BZ268" s="441"/>
      <c r="CA268" s="441"/>
      <c r="CB268" s="441"/>
      <c r="CC268" s="441"/>
      <c r="CD268" s="441"/>
      <c r="CE268" s="441"/>
      <c r="CF268" s="441"/>
      <c r="CG268" s="441"/>
      <c r="CH268" s="441"/>
      <c r="CI268" s="441"/>
      <c r="CJ268" s="441"/>
      <c r="CK268" s="441"/>
      <c r="CL268" s="441"/>
      <c r="CM268" s="441"/>
    </row>
    <row r="269" spans="2:91" s="209" customFormat="1" ht="20.100000000000001" customHeight="1">
      <c r="B269" s="250"/>
      <c r="C269" s="376">
        <v>23</v>
      </c>
      <c r="D269" s="671"/>
      <c r="E269" s="671"/>
      <c r="F269" s="671"/>
      <c r="G269" s="671"/>
      <c r="H269" s="671"/>
      <c r="I269" s="671"/>
      <c r="J269" s="671"/>
      <c r="K269" s="671"/>
      <c r="L269" s="671"/>
      <c r="M269" s="671"/>
      <c r="N269" s="732"/>
      <c r="O269" s="732"/>
      <c r="P269" s="50"/>
      <c r="Q269" s="457"/>
      <c r="R269" s="350"/>
      <c r="S269" s="350"/>
      <c r="T269" s="350"/>
      <c r="U269" s="733"/>
      <c r="V269" s="733"/>
      <c r="W269" s="671" t="s">
        <v>115</v>
      </c>
      <c r="X269" s="671"/>
      <c r="Y269" s="671"/>
      <c r="Z269" s="671" t="s">
        <v>114</v>
      </c>
      <c r="AA269" s="671"/>
      <c r="AB269" s="671"/>
      <c r="AC269" s="671" t="s">
        <v>114</v>
      </c>
      <c r="AD269" s="671"/>
      <c r="AE269" s="671"/>
      <c r="AF269" s="455"/>
      <c r="AG269" s="456"/>
      <c r="AH269" s="456"/>
      <c r="AI269" s="456"/>
      <c r="AJ269" s="456"/>
      <c r="AK269" s="456"/>
      <c r="AL269" s="274"/>
      <c r="AN269" s="257"/>
      <c r="AO269" s="257"/>
      <c r="AP269" s="257"/>
      <c r="AQ269" s="257"/>
      <c r="AR269" s="257"/>
      <c r="AS269" s="257"/>
      <c r="AT269" s="257"/>
      <c r="AU269" s="257"/>
      <c r="AV269" s="257"/>
      <c r="AW269" s="257"/>
      <c r="AX269" s="257"/>
      <c r="AY269" s="257"/>
      <c r="AZ269" s="257"/>
      <c r="BA269" s="257"/>
      <c r="BB269" s="257"/>
      <c r="BC269" s="257"/>
      <c r="BD269" s="257"/>
      <c r="BE269" s="257"/>
      <c r="BF269" s="257"/>
      <c r="BG269" s="257"/>
      <c r="BH269" s="257"/>
      <c r="BI269" s="257"/>
      <c r="BJ269" s="257"/>
      <c r="BK269" s="257"/>
      <c r="BL269" s="257"/>
      <c r="BM269" s="257"/>
      <c r="BN269" s="257"/>
      <c r="BO269" s="252"/>
      <c r="BP269" s="441"/>
      <c r="BQ269" s="441"/>
      <c r="BR269" s="441"/>
      <c r="BS269" s="441"/>
      <c r="BT269" s="441"/>
      <c r="BU269" s="441"/>
      <c r="BV269" s="441"/>
      <c r="BW269" s="441"/>
      <c r="BX269" s="441"/>
      <c r="BY269" s="441"/>
      <c r="BZ269" s="441"/>
      <c r="CA269" s="441"/>
      <c r="CB269" s="441"/>
      <c r="CC269" s="441"/>
      <c r="CD269" s="441"/>
      <c r="CE269" s="441"/>
      <c r="CF269" s="441"/>
      <c r="CG269" s="441"/>
      <c r="CH269" s="441"/>
      <c r="CI269" s="441"/>
      <c r="CJ269" s="441"/>
      <c r="CK269" s="441"/>
      <c r="CL269" s="441"/>
      <c r="CM269" s="441"/>
    </row>
    <row r="270" spans="2:91" s="241" customFormat="1" ht="20.100000000000001" customHeight="1">
      <c r="B270" s="250"/>
      <c r="C270" s="376">
        <v>24</v>
      </c>
      <c r="D270" s="671"/>
      <c r="E270" s="671"/>
      <c r="F270" s="671"/>
      <c r="G270" s="671"/>
      <c r="H270" s="671"/>
      <c r="I270" s="671"/>
      <c r="J270" s="671"/>
      <c r="K270" s="671"/>
      <c r="L270" s="671"/>
      <c r="M270" s="671"/>
      <c r="N270" s="732"/>
      <c r="O270" s="732"/>
      <c r="P270" s="50"/>
      <c r="Q270" s="457"/>
      <c r="R270" s="350"/>
      <c r="S270" s="350"/>
      <c r="T270" s="350"/>
      <c r="U270" s="733"/>
      <c r="V270" s="733"/>
      <c r="W270" s="671" t="s">
        <v>115</v>
      </c>
      <c r="X270" s="671"/>
      <c r="Y270" s="671"/>
      <c r="Z270" s="671" t="s">
        <v>114</v>
      </c>
      <c r="AA270" s="671"/>
      <c r="AB270" s="671"/>
      <c r="AC270" s="671" t="s">
        <v>114</v>
      </c>
      <c r="AD270" s="671"/>
      <c r="AE270" s="671"/>
      <c r="AF270" s="455"/>
      <c r="AG270" s="456"/>
      <c r="AH270" s="456"/>
      <c r="AI270" s="456"/>
      <c r="AJ270" s="456"/>
      <c r="AK270" s="456"/>
      <c r="AL270" s="274"/>
      <c r="AN270" s="404"/>
      <c r="AO270" s="404"/>
      <c r="AP270" s="404"/>
      <c r="AQ270" s="404"/>
      <c r="AR270" s="404"/>
      <c r="AS270" s="404"/>
      <c r="AT270" s="404"/>
      <c r="AU270" s="404"/>
      <c r="AV270" s="404"/>
      <c r="AW270" s="404"/>
      <c r="AX270" s="404"/>
      <c r="AY270" s="404"/>
      <c r="AZ270" s="404"/>
      <c r="BA270" s="404"/>
      <c r="BB270" s="404"/>
      <c r="BC270" s="404"/>
      <c r="BD270" s="404"/>
      <c r="BE270" s="404"/>
      <c r="BF270" s="404"/>
      <c r="BG270" s="404"/>
      <c r="BH270" s="404"/>
      <c r="BI270" s="404"/>
      <c r="BJ270" s="404"/>
      <c r="BK270" s="404"/>
      <c r="BL270" s="404"/>
      <c r="BM270" s="404"/>
      <c r="BN270" s="404"/>
      <c r="BO270" s="251"/>
      <c r="BP270" s="446"/>
      <c r="BQ270" s="446"/>
      <c r="BR270" s="446"/>
      <c r="BS270" s="446"/>
      <c r="BT270" s="446"/>
      <c r="BU270" s="446"/>
      <c r="BV270" s="446"/>
      <c r="BW270" s="446"/>
      <c r="BX270" s="446"/>
      <c r="BY270" s="446"/>
      <c r="BZ270" s="446"/>
      <c r="CA270" s="446"/>
      <c r="CB270" s="446"/>
      <c r="CC270" s="446"/>
      <c r="CD270" s="446"/>
      <c r="CE270" s="446"/>
      <c r="CF270" s="446"/>
      <c r="CG270" s="446"/>
      <c r="CH270" s="446"/>
      <c r="CI270" s="446"/>
      <c r="CJ270" s="446"/>
      <c r="CK270" s="446"/>
      <c r="CL270" s="446"/>
      <c r="CM270" s="446"/>
    </row>
    <row r="271" spans="2:91" s="31" customFormat="1" ht="20.100000000000001" customHeight="1">
      <c r="B271" s="250"/>
      <c r="C271" s="376">
        <v>25</v>
      </c>
      <c r="D271" s="671"/>
      <c r="E271" s="671"/>
      <c r="F271" s="671"/>
      <c r="G271" s="671"/>
      <c r="H271" s="671"/>
      <c r="I271" s="671"/>
      <c r="J271" s="671"/>
      <c r="K271" s="671"/>
      <c r="L271" s="671"/>
      <c r="M271" s="671"/>
      <c r="N271" s="732"/>
      <c r="O271" s="732"/>
      <c r="P271" s="50"/>
      <c r="Q271" s="457"/>
      <c r="R271" s="350"/>
      <c r="S271" s="350"/>
      <c r="T271" s="350"/>
      <c r="U271" s="733"/>
      <c r="V271" s="733"/>
      <c r="W271" s="671" t="s">
        <v>115</v>
      </c>
      <c r="X271" s="671"/>
      <c r="Y271" s="671"/>
      <c r="Z271" s="671" t="s">
        <v>114</v>
      </c>
      <c r="AA271" s="671"/>
      <c r="AB271" s="671"/>
      <c r="AC271" s="671" t="s">
        <v>114</v>
      </c>
      <c r="AD271" s="671"/>
      <c r="AE271" s="671"/>
      <c r="AF271" s="455"/>
      <c r="AG271" s="456"/>
      <c r="AH271" s="456"/>
      <c r="AI271" s="456"/>
      <c r="AJ271" s="456"/>
      <c r="AK271" s="456"/>
      <c r="AL271" s="241"/>
      <c r="AM271" s="241"/>
      <c r="AN271" s="384"/>
      <c r="AO271" s="384"/>
      <c r="AP271" s="384"/>
      <c r="AQ271" s="384"/>
      <c r="AR271" s="384"/>
      <c r="AS271" s="384"/>
      <c r="AT271" s="384"/>
      <c r="AU271" s="384"/>
      <c r="AV271" s="384"/>
      <c r="AW271" s="384"/>
      <c r="AX271" s="384"/>
      <c r="AY271" s="384"/>
      <c r="AZ271" s="384"/>
      <c r="BA271" s="384"/>
      <c r="BB271" s="384"/>
      <c r="BC271" s="384"/>
      <c r="BD271" s="384"/>
      <c r="BE271" s="384"/>
      <c r="BF271" s="384"/>
      <c r="BG271" s="384"/>
      <c r="BH271" s="384"/>
      <c r="BI271" s="384"/>
      <c r="BJ271" s="384"/>
      <c r="BK271" s="384"/>
      <c r="BL271" s="384"/>
      <c r="BM271" s="384"/>
      <c r="BN271" s="384"/>
      <c r="BO271" s="447"/>
      <c r="BP271" s="448"/>
      <c r="BQ271" s="448"/>
      <c r="BR271" s="448"/>
      <c r="BS271" s="448"/>
      <c r="BT271" s="448"/>
      <c r="BU271" s="448"/>
      <c r="BV271" s="448"/>
      <c r="BW271" s="448"/>
      <c r="BX271" s="448"/>
      <c r="BY271" s="448"/>
      <c r="BZ271" s="448"/>
      <c r="CA271" s="448"/>
      <c r="CB271" s="448"/>
      <c r="CC271" s="448"/>
      <c r="CD271" s="448"/>
      <c r="CE271" s="448"/>
      <c r="CF271" s="448"/>
      <c r="CG271" s="448"/>
      <c r="CH271" s="448"/>
      <c r="CI271" s="448"/>
      <c r="CJ271" s="448"/>
      <c r="CK271" s="448"/>
      <c r="CL271" s="448"/>
      <c r="CM271" s="448"/>
    </row>
    <row r="272" spans="2:91" s="31" customFormat="1" ht="20.100000000000001" customHeight="1">
      <c r="B272" s="250"/>
      <c r="C272" s="376">
        <v>26</v>
      </c>
      <c r="D272" s="671"/>
      <c r="E272" s="671"/>
      <c r="F272" s="671"/>
      <c r="G272" s="671"/>
      <c r="H272" s="671"/>
      <c r="I272" s="671"/>
      <c r="J272" s="671"/>
      <c r="K272" s="671"/>
      <c r="L272" s="671"/>
      <c r="M272" s="671"/>
      <c r="N272" s="732"/>
      <c r="O272" s="732"/>
      <c r="P272" s="50"/>
      <c r="Q272" s="457"/>
      <c r="R272" s="350"/>
      <c r="S272" s="350"/>
      <c r="T272" s="350"/>
      <c r="U272" s="733"/>
      <c r="V272" s="733"/>
      <c r="W272" s="671" t="s">
        <v>115</v>
      </c>
      <c r="X272" s="671"/>
      <c r="Y272" s="671"/>
      <c r="Z272" s="671" t="s">
        <v>114</v>
      </c>
      <c r="AA272" s="671"/>
      <c r="AB272" s="671"/>
      <c r="AC272" s="671" t="s">
        <v>114</v>
      </c>
      <c r="AD272" s="671"/>
      <c r="AE272" s="671"/>
      <c r="AF272" s="455"/>
      <c r="AG272" s="456"/>
      <c r="AH272" s="456"/>
      <c r="AI272" s="456"/>
      <c r="AJ272" s="456"/>
      <c r="AK272" s="456"/>
      <c r="AM272" s="241"/>
      <c r="AN272" s="384"/>
      <c r="AO272" s="384"/>
      <c r="AP272" s="384"/>
      <c r="AQ272" s="384"/>
      <c r="AR272" s="384"/>
      <c r="AS272" s="384"/>
      <c r="AT272" s="384"/>
      <c r="AU272" s="384"/>
      <c r="AV272" s="384"/>
      <c r="AW272" s="384"/>
      <c r="AX272" s="384"/>
      <c r="AY272" s="384"/>
      <c r="AZ272" s="384"/>
      <c r="BA272" s="384"/>
      <c r="BB272" s="384"/>
      <c r="BC272" s="384"/>
      <c r="BD272" s="384"/>
      <c r="BE272" s="384"/>
      <c r="BF272" s="384"/>
      <c r="BG272" s="384"/>
      <c r="BH272" s="384"/>
      <c r="BI272" s="384"/>
      <c r="BJ272" s="384"/>
      <c r="BK272" s="384"/>
      <c r="BL272" s="384"/>
      <c r="BM272" s="384"/>
      <c r="BN272" s="384"/>
      <c r="BO272" s="447"/>
      <c r="BP272" s="448"/>
      <c r="BQ272" s="448"/>
      <c r="BR272" s="448"/>
      <c r="BS272" s="448"/>
      <c r="BT272" s="448"/>
      <c r="BU272" s="448"/>
      <c r="BV272" s="448"/>
      <c r="BW272" s="448"/>
      <c r="BX272" s="448"/>
      <c r="BY272" s="448"/>
      <c r="BZ272" s="448"/>
      <c r="CA272" s="448"/>
      <c r="CB272" s="448"/>
      <c r="CC272" s="448"/>
      <c r="CD272" s="448"/>
      <c r="CE272" s="448"/>
      <c r="CF272" s="448"/>
      <c r="CG272" s="448"/>
      <c r="CH272" s="448"/>
      <c r="CI272" s="448"/>
      <c r="CJ272" s="448"/>
      <c r="CK272" s="448"/>
      <c r="CL272" s="448"/>
      <c r="CM272" s="448"/>
    </row>
    <row r="273" spans="2:91" s="31" customFormat="1" ht="20.100000000000001" customHeight="1">
      <c r="B273" s="250"/>
      <c r="C273" s="376">
        <v>27</v>
      </c>
      <c r="D273" s="671"/>
      <c r="E273" s="671"/>
      <c r="F273" s="671"/>
      <c r="G273" s="671"/>
      <c r="H273" s="671"/>
      <c r="I273" s="671"/>
      <c r="J273" s="671"/>
      <c r="K273" s="671"/>
      <c r="L273" s="671"/>
      <c r="M273" s="671"/>
      <c r="N273" s="732"/>
      <c r="O273" s="732"/>
      <c r="P273" s="50"/>
      <c r="Q273" s="457"/>
      <c r="R273" s="350"/>
      <c r="S273" s="350"/>
      <c r="T273" s="350"/>
      <c r="U273" s="733"/>
      <c r="V273" s="733"/>
      <c r="W273" s="671" t="s">
        <v>115</v>
      </c>
      <c r="X273" s="671"/>
      <c r="Y273" s="671"/>
      <c r="Z273" s="671" t="s">
        <v>114</v>
      </c>
      <c r="AA273" s="671"/>
      <c r="AB273" s="671"/>
      <c r="AC273" s="671" t="s">
        <v>114</v>
      </c>
      <c r="AD273" s="671"/>
      <c r="AE273" s="671"/>
      <c r="AF273" s="455"/>
      <c r="AG273" s="456"/>
      <c r="AH273" s="456"/>
      <c r="AI273" s="456"/>
      <c r="AJ273" s="456"/>
      <c r="AK273" s="456"/>
      <c r="AM273" s="241"/>
      <c r="AN273" s="384"/>
      <c r="AO273" s="384"/>
      <c r="AP273" s="384"/>
      <c r="AQ273" s="384"/>
      <c r="AR273" s="384"/>
      <c r="AS273" s="384"/>
      <c r="AT273" s="384"/>
      <c r="AU273" s="384"/>
      <c r="AV273" s="384"/>
      <c r="AW273" s="384"/>
      <c r="AX273" s="384"/>
      <c r="AY273" s="384"/>
      <c r="AZ273" s="384"/>
      <c r="BA273" s="384"/>
      <c r="BB273" s="384"/>
      <c r="BC273" s="384"/>
      <c r="BD273" s="384"/>
      <c r="BE273" s="384"/>
      <c r="BF273" s="384"/>
      <c r="BG273" s="384"/>
      <c r="BH273" s="384"/>
      <c r="BI273" s="384"/>
      <c r="BJ273" s="384"/>
      <c r="BK273" s="384"/>
      <c r="BL273" s="384"/>
      <c r="BM273" s="384"/>
      <c r="BN273" s="384"/>
      <c r="BO273" s="447"/>
      <c r="BP273" s="448"/>
      <c r="BQ273" s="448"/>
      <c r="BR273" s="448"/>
      <c r="BS273" s="448"/>
      <c r="BT273" s="448"/>
      <c r="BU273" s="448"/>
      <c r="BV273" s="448"/>
      <c r="BW273" s="448"/>
      <c r="BX273" s="448"/>
      <c r="BY273" s="448"/>
      <c r="BZ273" s="448"/>
      <c r="CA273" s="448"/>
      <c r="CB273" s="448"/>
      <c r="CC273" s="448"/>
      <c r="CD273" s="448"/>
      <c r="CE273" s="448"/>
      <c r="CF273" s="448"/>
      <c r="CG273" s="448"/>
      <c r="CH273" s="448"/>
      <c r="CI273" s="448"/>
      <c r="CJ273" s="448"/>
      <c r="CK273" s="448"/>
      <c r="CL273" s="448"/>
      <c r="CM273" s="448"/>
    </row>
    <row r="274" spans="2:91" s="31" customFormat="1" ht="20.100000000000001" customHeight="1">
      <c r="B274" s="250"/>
      <c r="C274" s="376">
        <v>28</v>
      </c>
      <c r="D274" s="671"/>
      <c r="E274" s="671"/>
      <c r="F274" s="671"/>
      <c r="G274" s="671"/>
      <c r="H274" s="671"/>
      <c r="I274" s="671"/>
      <c r="J274" s="671"/>
      <c r="K274" s="671"/>
      <c r="L274" s="671"/>
      <c r="M274" s="671"/>
      <c r="N274" s="732"/>
      <c r="O274" s="732"/>
      <c r="P274" s="50"/>
      <c r="Q274" s="457"/>
      <c r="R274" s="350"/>
      <c r="S274" s="350"/>
      <c r="T274" s="350"/>
      <c r="U274" s="733"/>
      <c r="V274" s="733"/>
      <c r="W274" s="671" t="s">
        <v>115</v>
      </c>
      <c r="X274" s="671"/>
      <c r="Y274" s="671"/>
      <c r="Z274" s="671" t="s">
        <v>114</v>
      </c>
      <c r="AA274" s="671"/>
      <c r="AB274" s="671"/>
      <c r="AC274" s="671" t="s">
        <v>114</v>
      </c>
      <c r="AD274" s="671"/>
      <c r="AE274" s="671"/>
      <c r="AF274" s="455"/>
      <c r="AG274" s="456"/>
      <c r="AH274" s="456"/>
      <c r="AI274" s="456"/>
      <c r="AJ274" s="456"/>
      <c r="AK274" s="456"/>
      <c r="AM274" s="241"/>
      <c r="AN274" s="384"/>
      <c r="AO274" s="384"/>
      <c r="AP274" s="384"/>
      <c r="AQ274" s="384"/>
      <c r="AR274" s="384"/>
      <c r="AS274" s="384"/>
      <c r="AT274" s="384"/>
      <c r="AU274" s="384"/>
      <c r="AV274" s="384"/>
      <c r="AW274" s="384"/>
      <c r="AX274" s="384"/>
      <c r="AY274" s="384"/>
      <c r="AZ274" s="384"/>
      <c r="BA274" s="384"/>
      <c r="BB274" s="384"/>
      <c r="BC274" s="384"/>
      <c r="BD274" s="384"/>
      <c r="BE274" s="384"/>
      <c r="BF274" s="384"/>
      <c r="BG274" s="384"/>
      <c r="BH274" s="384"/>
      <c r="BI274" s="384"/>
      <c r="BJ274" s="384"/>
      <c r="BK274" s="384"/>
      <c r="BL274" s="384"/>
      <c r="BM274" s="384"/>
      <c r="BN274" s="384"/>
      <c r="BO274" s="447"/>
      <c r="BP274" s="448"/>
      <c r="BQ274" s="448"/>
      <c r="BR274" s="448"/>
      <c r="BS274" s="448"/>
      <c r="BT274" s="448"/>
      <c r="BU274" s="448"/>
      <c r="BV274" s="448"/>
      <c r="BW274" s="448"/>
      <c r="BX274" s="448"/>
      <c r="BY274" s="448"/>
      <c r="BZ274" s="448"/>
      <c r="CA274" s="448"/>
      <c r="CB274" s="448"/>
      <c r="CC274" s="448"/>
      <c r="CD274" s="448"/>
      <c r="CE274" s="448"/>
      <c r="CF274" s="448"/>
      <c r="CG274" s="448"/>
      <c r="CH274" s="448"/>
      <c r="CI274" s="448"/>
      <c r="CJ274" s="448"/>
      <c r="CK274" s="448"/>
      <c r="CL274" s="448"/>
      <c r="CM274" s="448"/>
    </row>
    <row r="275" spans="2:91" s="31" customFormat="1" ht="20.100000000000001" customHeight="1">
      <c r="B275" s="250"/>
      <c r="C275" s="376">
        <v>29</v>
      </c>
      <c r="D275" s="671"/>
      <c r="E275" s="671"/>
      <c r="F275" s="671"/>
      <c r="G275" s="671"/>
      <c r="H275" s="671"/>
      <c r="I275" s="671"/>
      <c r="J275" s="671"/>
      <c r="K275" s="671"/>
      <c r="L275" s="671"/>
      <c r="M275" s="671"/>
      <c r="N275" s="732"/>
      <c r="O275" s="732"/>
      <c r="P275" s="50"/>
      <c r="Q275" s="457"/>
      <c r="R275" s="350"/>
      <c r="S275" s="350"/>
      <c r="T275" s="350"/>
      <c r="U275" s="733"/>
      <c r="V275" s="733"/>
      <c r="W275" s="671" t="s">
        <v>115</v>
      </c>
      <c r="X275" s="671"/>
      <c r="Y275" s="671"/>
      <c r="Z275" s="671" t="s">
        <v>114</v>
      </c>
      <c r="AA275" s="671"/>
      <c r="AB275" s="671"/>
      <c r="AC275" s="671" t="s">
        <v>114</v>
      </c>
      <c r="AD275" s="671"/>
      <c r="AE275" s="671"/>
      <c r="AF275" s="455"/>
      <c r="AG275" s="456"/>
      <c r="AH275" s="456"/>
      <c r="AI275" s="456"/>
      <c r="AJ275" s="456"/>
      <c r="AK275" s="456"/>
      <c r="AM275" s="241"/>
      <c r="AN275" s="384"/>
      <c r="AO275" s="384"/>
      <c r="AP275" s="384"/>
      <c r="AQ275" s="384"/>
      <c r="AR275" s="384"/>
      <c r="AS275" s="384"/>
      <c r="AT275" s="384"/>
      <c r="AU275" s="384"/>
      <c r="AV275" s="384"/>
      <c r="AW275" s="384"/>
      <c r="AX275" s="384"/>
      <c r="AY275" s="384"/>
      <c r="AZ275" s="384"/>
      <c r="BA275" s="384"/>
      <c r="BB275" s="384"/>
      <c r="BC275" s="384"/>
      <c r="BD275" s="384"/>
      <c r="BE275" s="384"/>
      <c r="BF275" s="384"/>
      <c r="BG275" s="384"/>
      <c r="BH275" s="384"/>
      <c r="BI275" s="384"/>
      <c r="BJ275" s="384"/>
      <c r="BK275" s="384"/>
      <c r="BL275" s="384"/>
      <c r="BM275" s="384"/>
      <c r="BN275" s="384"/>
      <c r="BO275" s="447"/>
      <c r="BP275" s="448"/>
      <c r="BQ275" s="448"/>
      <c r="BR275" s="448"/>
      <c r="BS275" s="448"/>
      <c r="BT275" s="448"/>
      <c r="BU275" s="448"/>
      <c r="BV275" s="448"/>
      <c r="BW275" s="448"/>
      <c r="BX275" s="448"/>
      <c r="BY275" s="448"/>
      <c r="BZ275" s="448"/>
      <c r="CA275" s="448"/>
      <c r="CB275" s="448"/>
      <c r="CC275" s="448"/>
      <c r="CD275" s="448"/>
      <c r="CE275" s="448"/>
      <c r="CF275" s="448"/>
      <c r="CG275" s="448"/>
      <c r="CH275" s="448"/>
      <c r="CI275" s="448"/>
      <c r="CJ275" s="448"/>
      <c r="CK275" s="448"/>
      <c r="CL275" s="448"/>
      <c r="CM275" s="448"/>
    </row>
    <row r="276" spans="2:91" s="31" customFormat="1" ht="20.100000000000001" customHeight="1">
      <c r="B276" s="250"/>
      <c r="C276" s="376">
        <v>30</v>
      </c>
      <c r="D276" s="671"/>
      <c r="E276" s="671"/>
      <c r="F276" s="671"/>
      <c r="G276" s="671"/>
      <c r="H276" s="671"/>
      <c r="I276" s="671"/>
      <c r="J276" s="671"/>
      <c r="K276" s="671"/>
      <c r="L276" s="671"/>
      <c r="M276" s="671"/>
      <c r="N276" s="732"/>
      <c r="O276" s="732"/>
      <c r="P276" s="50"/>
      <c r="Q276" s="457"/>
      <c r="R276" s="350"/>
      <c r="S276" s="350"/>
      <c r="T276" s="350"/>
      <c r="U276" s="733"/>
      <c r="V276" s="733"/>
      <c r="W276" s="671" t="s">
        <v>115</v>
      </c>
      <c r="X276" s="671"/>
      <c r="Y276" s="671"/>
      <c r="Z276" s="671" t="s">
        <v>114</v>
      </c>
      <c r="AA276" s="671"/>
      <c r="AB276" s="671"/>
      <c r="AC276" s="671" t="s">
        <v>114</v>
      </c>
      <c r="AD276" s="671"/>
      <c r="AE276" s="671"/>
      <c r="AF276" s="455"/>
      <c r="AG276" s="456"/>
      <c r="AH276" s="456"/>
      <c r="AI276" s="456"/>
      <c r="AJ276" s="456"/>
      <c r="AK276" s="456"/>
      <c r="AM276" s="241"/>
      <c r="AN276" s="384"/>
      <c r="AO276" s="384"/>
      <c r="AP276" s="384"/>
      <c r="AQ276" s="384"/>
      <c r="AR276" s="384"/>
      <c r="AS276" s="384"/>
      <c r="AT276" s="384"/>
      <c r="AU276" s="384"/>
      <c r="AV276" s="384"/>
      <c r="AW276" s="384"/>
      <c r="AX276" s="384"/>
      <c r="AY276" s="384"/>
      <c r="AZ276" s="384"/>
      <c r="BA276" s="384"/>
      <c r="BB276" s="384"/>
      <c r="BC276" s="384"/>
      <c r="BD276" s="384"/>
      <c r="BE276" s="384"/>
      <c r="BF276" s="384"/>
      <c r="BG276" s="384"/>
      <c r="BH276" s="384"/>
      <c r="BI276" s="384"/>
      <c r="BJ276" s="384"/>
      <c r="BK276" s="384"/>
      <c r="BL276" s="384"/>
      <c r="BM276" s="384"/>
      <c r="BN276" s="384"/>
      <c r="BO276" s="447"/>
      <c r="BP276" s="448"/>
      <c r="BQ276" s="448"/>
      <c r="BR276" s="448"/>
      <c r="BS276" s="448"/>
      <c r="BT276" s="448"/>
      <c r="BU276" s="448"/>
      <c r="BV276" s="448"/>
      <c r="BW276" s="448"/>
      <c r="BX276" s="448"/>
      <c r="BY276" s="448"/>
      <c r="BZ276" s="448"/>
      <c r="CA276" s="448"/>
      <c r="CB276" s="448"/>
      <c r="CC276" s="448"/>
      <c r="CD276" s="448"/>
      <c r="CE276" s="448"/>
      <c r="CF276" s="448"/>
      <c r="CG276" s="448"/>
      <c r="CH276" s="448"/>
      <c r="CI276" s="448"/>
      <c r="CJ276" s="448"/>
      <c r="CK276" s="448"/>
      <c r="CL276" s="448"/>
      <c r="CM276" s="448"/>
    </row>
    <row r="277" spans="2:91" s="31" customFormat="1" ht="14.1" customHeight="1">
      <c r="C277" s="241" t="s">
        <v>327</v>
      </c>
      <c r="D277" s="241"/>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c r="AA277" s="241"/>
      <c r="AB277" s="241"/>
      <c r="AC277" s="241"/>
      <c r="AD277" s="241"/>
      <c r="AE277" s="241"/>
      <c r="AF277" s="241"/>
      <c r="AG277" s="241"/>
      <c r="AH277" s="241"/>
      <c r="AI277" s="241"/>
      <c r="AJ277" s="241"/>
      <c r="AK277" s="241"/>
      <c r="AM277" s="241"/>
      <c r="BO277" s="447"/>
      <c r="BP277" s="448"/>
      <c r="BQ277" s="448"/>
      <c r="BR277" s="448"/>
      <c r="BS277" s="448"/>
      <c r="BT277" s="448"/>
      <c r="BU277" s="448"/>
      <c r="BV277" s="448"/>
      <c r="BW277" s="448"/>
      <c r="BX277" s="448"/>
      <c r="BY277" s="448"/>
      <c r="BZ277" s="448"/>
      <c r="CA277" s="448"/>
      <c r="CB277" s="448"/>
      <c r="CC277" s="448"/>
      <c r="CD277" s="448"/>
      <c r="CE277" s="448"/>
      <c r="CF277" s="448"/>
      <c r="CG277" s="448"/>
      <c r="CH277" s="448"/>
      <c r="CI277" s="448"/>
      <c r="CJ277" s="448"/>
      <c r="CK277" s="448"/>
      <c r="CL277" s="448"/>
      <c r="CM277" s="448"/>
    </row>
    <row r="278" spans="2:91" s="31" customFormat="1" ht="11.25" customHeight="1">
      <c r="B278" s="249"/>
      <c r="C278" s="241" t="s">
        <v>328</v>
      </c>
      <c r="D278" s="241"/>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c r="AA278" s="241"/>
      <c r="AB278" s="241"/>
      <c r="AC278" s="241"/>
      <c r="AD278" s="241"/>
      <c r="AE278" s="241"/>
      <c r="AF278" s="241"/>
      <c r="AG278" s="241"/>
      <c r="AH278" s="241"/>
      <c r="AI278" s="241"/>
      <c r="AJ278" s="241"/>
      <c r="AK278" s="241"/>
      <c r="AM278" s="241"/>
      <c r="BO278" s="447"/>
      <c r="BP278" s="448"/>
      <c r="BQ278" s="448"/>
      <c r="BR278" s="448"/>
      <c r="BS278" s="448"/>
      <c r="BT278" s="448"/>
      <c r="BU278" s="448"/>
      <c r="BV278" s="448"/>
      <c r="BW278" s="448"/>
      <c r="BX278" s="448"/>
      <c r="BY278" s="448"/>
      <c r="BZ278" s="448"/>
      <c r="CA278" s="448"/>
      <c r="CB278" s="448"/>
      <c r="CC278" s="448"/>
      <c r="CD278" s="448"/>
      <c r="CE278" s="448"/>
      <c r="CF278" s="448"/>
      <c r="CG278" s="448"/>
      <c r="CH278" s="448"/>
      <c r="CI278" s="448"/>
      <c r="CJ278" s="448"/>
      <c r="CK278" s="448"/>
      <c r="CL278" s="448"/>
      <c r="CM278" s="448"/>
    </row>
    <row r="279" spans="2:91" s="209" customFormat="1" ht="20.100000000000001" customHeight="1">
      <c r="C279" s="241" t="s">
        <v>329</v>
      </c>
      <c r="D279" s="241"/>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31"/>
      <c r="BO279" s="252"/>
      <c r="BP279" s="441"/>
      <c r="BQ279" s="441"/>
      <c r="BR279" s="441"/>
      <c r="BS279" s="441"/>
      <c r="BT279" s="441"/>
      <c r="BU279" s="441"/>
      <c r="BV279" s="441"/>
      <c r="BW279" s="441"/>
      <c r="BX279" s="441"/>
      <c r="BY279" s="441"/>
      <c r="BZ279" s="441"/>
      <c r="CA279" s="441"/>
      <c r="CB279" s="441"/>
      <c r="CC279" s="441"/>
      <c r="CD279" s="441"/>
      <c r="CE279" s="441"/>
      <c r="CF279" s="441"/>
      <c r="CG279" s="441"/>
      <c r="CH279" s="441"/>
      <c r="CI279" s="441"/>
      <c r="CJ279" s="441"/>
      <c r="CK279" s="441"/>
      <c r="CL279" s="441"/>
      <c r="CM279" s="441"/>
    </row>
    <row r="280" spans="2:91" s="209" customFormat="1" ht="20.100000000000001" customHeight="1">
      <c r="C280" s="241" t="s">
        <v>3</v>
      </c>
      <c r="D280" s="241"/>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c r="AA280" s="241"/>
      <c r="AB280" s="241"/>
      <c r="AC280" s="241"/>
      <c r="AD280" s="241"/>
      <c r="AE280" s="241"/>
      <c r="AF280" s="241"/>
      <c r="AG280" s="241"/>
      <c r="AH280" s="241"/>
      <c r="AI280" s="241"/>
      <c r="AJ280" s="241"/>
      <c r="AK280" s="241"/>
      <c r="AL280" s="407"/>
    </row>
    <row r="281" spans="2:91" s="209" customFormat="1" ht="20.100000000000001" customHeight="1">
      <c r="C281" s="241" t="s">
        <v>342</v>
      </c>
      <c r="D281" s="241"/>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c r="AA281" s="241"/>
      <c r="AB281" s="241"/>
      <c r="AC281" s="241"/>
      <c r="AD281" s="241"/>
      <c r="AE281" s="241"/>
      <c r="AF281" s="241"/>
      <c r="AG281" s="241"/>
      <c r="AH281" s="241"/>
      <c r="AI281" s="241"/>
      <c r="AJ281" s="241"/>
      <c r="AK281" s="241"/>
      <c r="AL281" s="407"/>
      <c r="AM281" s="252"/>
      <c r="AN281" s="441"/>
      <c r="AO281" s="441"/>
      <c r="AP281" s="441"/>
      <c r="AQ281" s="441"/>
      <c r="AR281" s="441"/>
      <c r="AS281" s="441"/>
      <c r="AT281" s="441"/>
      <c r="AU281" s="441"/>
      <c r="AV281" s="441"/>
      <c r="AW281" s="441"/>
      <c r="AX281" s="441"/>
      <c r="AY281" s="441"/>
      <c r="AZ281" s="441"/>
      <c r="BA281" s="441"/>
      <c r="BB281" s="441"/>
      <c r="BC281" s="441"/>
      <c r="BD281" s="441"/>
      <c r="BE281" s="441"/>
      <c r="BF281" s="441"/>
      <c r="BG281" s="441"/>
      <c r="BH281" s="441"/>
      <c r="BI281" s="441"/>
      <c r="BJ281" s="441"/>
      <c r="BK281" s="441"/>
    </row>
    <row r="282" spans="2:91" s="209" customFormat="1" ht="20.100000000000001" customHeight="1">
      <c r="C282" s="241" t="s">
        <v>100</v>
      </c>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274"/>
      <c r="AM282" s="252"/>
      <c r="AN282" s="441"/>
      <c r="AO282" s="441"/>
      <c r="AP282" s="441"/>
      <c r="AQ282" s="441"/>
      <c r="AR282" s="441"/>
      <c r="AS282" s="441"/>
      <c r="AT282" s="441"/>
      <c r="AU282" s="441"/>
      <c r="AV282" s="441"/>
      <c r="AW282" s="441"/>
      <c r="AX282" s="441"/>
      <c r="AY282" s="441"/>
      <c r="AZ282" s="441"/>
      <c r="BA282" s="441"/>
      <c r="BB282" s="441"/>
      <c r="BC282" s="441"/>
      <c r="BD282" s="441"/>
      <c r="BE282" s="441"/>
      <c r="BF282" s="441"/>
      <c r="BG282" s="441"/>
      <c r="BH282" s="441"/>
      <c r="BI282" s="441"/>
      <c r="BJ282" s="441"/>
      <c r="BK282" s="441"/>
    </row>
    <row r="283" spans="2:91" s="209" customFormat="1" ht="20.100000000000001" customHeight="1">
      <c r="C283" s="672" t="s">
        <v>190</v>
      </c>
      <c r="D283" s="674" t="s">
        <v>68</v>
      </c>
      <c r="E283" s="675"/>
      <c r="F283" s="675"/>
      <c r="G283" s="676"/>
      <c r="H283" s="674" t="s">
        <v>284</v>
      </c>
      <c r="I283" s="675"/>
      <c r="J283" s="675"/>
      <c r="K283" s="676"/>
      <c r="L283" s="674" t="s">
        <v>338</v>
      </c>
      <c r="M283" s="676"/>
      <c r="N283" s="674" t="s">
        <v>339</v>
      </c>
      <c r="O283" s="676"/>
      <c r="P283" s="672" t="s">
        <v>134</v>
      </c>
      <c r="Q283" s="672" t="s">
        <v>161</v>
      </c>
      <c r="R283" s="672" t="s">
        <v>127</v>
      </c>
      <c r="S283" s="726" t="s">
        <v>12</v>
      </c>
      <c r="T283" s="672" t="s">
        <v>129</v>
      </c>
      <c r="U283" s="674" t="s">
        <v>340</v>
      </c>
      <c r="V283" s="676"/>
      <c r="W283" s="729" t="s">
        <v>135</v>
      </c>
      <c r="X283" s="730"/>
      <c r="Y283" s="730"/>
      <c r="Z283" s="730"/>
      <c r="AA283" s="730"/>
      <c r="AB283" s="730"/>
      <c r="AC283" s="730"/>
      <c r="AD283" s="730"/>
      <c r="AE283" s="731"/>
      <c r="AG283" s="257"/>
      <c r="AH283" s="257"/>
      <c r="AI283" s="257"/>
      <c r="AJ283" s="257"/>
      <c r="AK283" s="257"/>
      <c r="AL283" s="397"/>
      <c r="AM283" s="252"/>
      <c r="AN283" s="441"/>
      <c r="AO283" s="441"/>
      <c r="AP283" s="441"/>
      <c r="AQ283" s="441"/>
      <c r="AR283" s="441"/>
      <c r="AS283" s="441"/>
      <c r="AT283" s="441"/>
      <c r="AU283" s="441"/>
      <c r="AV283" s="441"/>
      <c r="AW283" s="441"/>
      <c r="AX283" s="441"/>
      <c r="AY283" s="441"/>
      <c r="AZ283" s="441"/>
      <c r="BA283" s="441"/>
      <c r="BB283" s="441"/>
      <c r="BC283" s="441"/>
      <c r="BD283" s="441"/>
      <c r="BE283" s="441"/>
      <c r="BF283" s="441"/>
      <c r="BG283" s="441"/>
      <c r="BH283" s="441"/>
      <c r="BI283" s="441"/>
      <c r="BJ283" s="441"/>
      <c r="BK283" s="441"/>
    </row>
    <row r="284" spans="2:91" s="209" customFormat="1" ht="20.100000000000001" customHeight="1">
      <c r="C284" s="673"/>
      <c r="D284" s="677"/>
      <c r="E284" s="678"/>
      <c r="F284" s="678"/>
      <c r="G284" s="679"/>
      <c r="H284" s="677"/>
      <c r="I284" s="678"/>
      <c r="J284" s="678"/>
      <c r="K284" s="679"/>
      <c r="L284" s="677"/>
      <c r="M284" s="679"/>
      <c r="N284" s="677"/>
      <c r="O284" s="679"/>
      <c r="P284" s="673"/>
      <c r="Q284" s="673"/>
      <c r="R284" s="673"/>
      <c r="S284" s="727"/>
      <c r="T284" s="673"/>
      <c r="U284" s="677"/>
      <c r="V284" s="679"/>
      <c r="W284" s="729" t="s">
        <v>136</v>
      </c>
      <c r="X284" s="730"/>
      <c r="Y284" s="730"/>
      <c r="Z284" s="730"/>
      <c r="AA284" s="730"/>
      <c r="AB284" s="731"/>
      <c r="AC284" s="674" t="s">
        <v>341</v>
      </c>
      <c r="AD284" s="675"/>
      <c r="AE284" s="676"/>
      <c r="AG284" s="257"/>
      <c r="AH284" s="257"/>
      <c r="AI284" s="257"/>
      <c r="AJ284" s="257"/>
      <c r="AK284" s="257"/>
      <c r="AL284" s="397"/>
      <c r="AM284" s="252"/>
      <c r="AN284" s="441"/>
      <c r="AO284" s="441"/>
      <c r="AP284" s="441"/>
      <c r="AQ284" s="441"/>
      <c r="AR284" s="441"/>
      <c r="AS284" s="441"/>
      <c r="AT284" s="441"/>
      <c r="AU284" s="441"/>
      <c r="AV284" s="441"/>
      <c r="AW284" s="441"/>
      <c r="AX284" s="441"/>
      <c r="AY284" s="441"/>
      <c r="AZ284" s="441"/>
      <c r="BA284" s="441"/>
      <c r="BB284" s="441"/>
      <c r="BC284" s="441"/>
      <c r="BD284" s="441"/>
      <c r="BE284" s="441"/>
      <c r="BF284" s="441"/>
      <c r="BG284" s="441"/>
      <c r="BH284" s="441"/>
      <c r="BI284" s="441"/>
      <c r="BJ284" s="441"/>
      <c r="BK284" s="441"/>
    </row>
    <row r="285" spans="2:91" s="209" customFormat="1" ht="20.100000000000001" customHeight="1">
      <c r="C285" s="673"/>
      <c r="D285" s="677"/>
      <c r="E285" s="678"/>
      <c r="F285" s="678"/>
      <c r="G285" s="679"/>
      <c r="H285" s="677"/>
      <c r="I285" s="678"/>
      <c r="J285" s="678"/>
      <c r="K285" s="679"/>
      <c r="L285" s="677"/>
      <c r="M285" s="679"/>
      <c r="N285" s="677"/>
      <c r="O285" s="679"/>
      <c r="P285" s="673"/>
      <c r="Q285" s="673"/>
      <c r="R285" s="673"/>
      <c r="S285" s="727"/>
      <c r="T285" s="673"/>
      <c r="U285" s="677"/>
      <c r="V285" s="679"/>
      <c r="W285" s="674" t="s">
        <v>343</v>
      </c>
      <c r="X285" s="675"/>
      <c r="Y285" s="675"/>
      <c r="Z285" s="674" t="s">
        <v>135</v>
      </c>
      <c r="AA285" s="675"/>
      <c r="AB285" s="676"/>
      <c r="AC285" s="677"/>
      <c r="AD285" s="678"/>
      <c r="AE285" s="679"/>
      <c r="AG285" s="257"/>
      <c r="AH285" s="257"/>
      <c r="AI285" s="257"/>
      <c r="AJ285" s="257"/>
      <c r="AK285" s="257"/>
      <c r="AL285" s="397"/>
      <c r="AM285" s="252"/>
      <c r="AN285" s="441"/>
      <c r="AO285" s="441"/>
      <c r="AP285" s="441"/>
      <c r="AQ285" s="441"/>
      <c r="AR285" s="441"/>
      <c r="AS285" s="441"/>
      <c r="AT285" s="441"/>
      <c r="AU285" s="441"/>
      <c r="AV285" s="441"/>
      <c r="AW285" s="441"/>
      <c r="AX285" s="441"/>
      <c r="AY285" s="441"/>
      <c r="AZ285" s="441"/>
      <c r="BA285" s="441"/>
      <c r="BB285" s="441"/>
      <c r="BC285" s="441"/>
      <c r="BD285" s="441"/>
      <c r="BE285" s="441"/>
      <c r="BF285" s="441"/>
      <c r="BG285" s="441"/>
      <c r="BH285" s="441"/>
      <c r="BI285" s="441"/>
      <c r="BJ285" s="441"/>
      <c r="BK285" s="441"/>
    </row>
    <row r="286" spans="2:91" s="209" customFormat="1" ht="14.1" customHeight="1">
      <c r="C286" s="725"/>
      <c r="D286" s="680"/>
      <c r="E286" s="681"/>
      <c r="F286" s="681"/>
      <c r="G286" s="682"/>
      <c r="H286" s="680"/>
      <c r="I286" s="681"/>
      <c r="J286" s="681"/>
      <c r="K286" s="682"/>
      <c r="L286" s="680"/>
      <c r="M286" s="682"/>
      <c r="N286" s="680"/>
      <c r="O286" s="682"/>
      <c r="P286" s="725"/>
      <c r="Q286" s="725"/>
      <c r="R286" s="725"/>
      <c r="S286" s="728"/>
      <c r="T286" s="725"/>
      <c r="U286" s="680"/>
      <c r="V286" s="682"/>
      <c r="W286" s="680"/>
      <c r="X286" s="681"/>
      <c r="Y286" s="681"/>
      <c r="Z286" s="680"/>
      <c r="AA286" s="681"/>
      <c r="AB286" s="682"/>
      <c r="AC286" s="680"/>
      <c r="AD286" s="681"/>
      <c r="AE286" s="682"/>
      <c r="AG286" s="257"/>
      <c r="AH286" s="257"/>
      <c r="AI286" s="257"/>
      <c r="AJ286" s="257"/>
      <c r="AK286" s="257"/>
      <c r="AL286" s="241"/>
      <c r="AM286" s="252"/>
      <c r="AN286" s="441"/>
      <c r="AO286" s="441"/>
      <c r="AP286" s="441"/>
      <c r="AQ286" s="441"/>
      <c r="AR286" s="441"/>
      <c r="AS286" s="441"/>
      <c r="AT286" s="441"/>
      <c r="AU286" s="441"/>
      <c r="AV286" s="441"/>
      <c r="AW286" s="441"/>
      <c r="AX286" s="441"/>
      <c r="AY286" s="441"/>
      <c r="AZ286" s="441"/>
      <c r="BA286" s="441"/>
      <c r="BB286" s="441"/>
      <c r="BC286" s="441"/>
      <c r="BD286" s="441"/>
      <c r="BE286" s="441"/>
      <c r="BF286" s="441"/>
      <c r="BG286" s="441"/>
      <c r="BH286" s="441"/>
      <c r="BI286" s="441"/>
      <c r="BJ286" s="441"/>
      <c r="BK286" s="441"/>
    </row>
    <row r="287" spans="2:91" s="209" customFormat="1" ht="20.100000000000001" customHeight="1">
      <c r="C287" s="376">
        <v>31</v>
      </c>
      <c r="D287" s="671"/>
      <c r="E287" s="671"/>
      <c r="F287" s="671"/>
      <c r="G287" s="671"/>
      <c r="H287" s="671"/>
      <c r="I287" s="671"/>
      <c r="J287" s="671"/>
      <c r="K287" s="671"/>
      <c r="L287" s="671"/>
      <c r="M287" s="671"/>
      <c r="N287" s="732"/>
      <c r="O287" s="732"/>
      <c r="P287" s="50"/>
      <c r="Q287" s="457"/>
      <c r="R287" s="350"/>
      <c r="S287" s="350"/>
      <c r="T287" s="350"/>
      <c r="U287" s="733"/>
      <c r="V287" s="733"/>
      <c r="W287" s="671" t="s">
        <v>115</v>
      </c>
      <c r="X287" s="671"/>
      <c r="Y287" s="671"/>
      <c r="Z287" s="671" t="s">
        <v>114</v>
      </c>
      <c r="AA287" s="671"/>
      <c r="AB287" s="671"/>
      <c r="AC287" s="671" t="s">
        <v>114</v>
      </c>
      <c r="AD287" s="671"/>
      <c r="AE287" s="671"/>
      <c r="AG287" s="257"/>
      <c r="AH287" s="257"/>
      <c r="AI287" s="257"/>
      <c r="AJ287" s="257"/>
      <c r="AK287" s="257"/>
      <c r="AL287" s="241"/>
      <c r="AM287" s="252"/>
      <c r="AN287" s="441"/>
      <c r="AO287" s="441"/>
      <c r="AP287" s="441"/>
      <c r="AQ287" s="441"/>
      <c r="AR287" s="441"/>
      <c r="AS287" s="441"/>
      <c r="AT287" s="441"/>
      <c r="AU287" s="441"/>
      <c r="AV287" s="441"/>
      <c r="AW287" s="441"/>
      <c r="AX287" s="441"/>
      <c r="AY287" s="441"/>
      <c r="AZ287" s="441"/>
      <c r="BA287" s="441"/>
      <c r="BB287" s="441"/>
      <c r="BC287" s="441"/>
      <c r="BD287" s="441"/>
      <c r="BE287" s="441"/>
      <c r="BF287" s="441"/>
      <c r="BG287" s="441"/>
      <c r="BH287" s="441"/>
      <c r="BI287" s="441"/>
      <c r="BJ287" s="441"/>
      <c r="BK287" s="441"/>
    </row>
    <row r="288" spans="2:91" s="209" customFormat="1" ht="20.100000000000001" customHeight="1">
      <c r="C288" s="376">
        <f t="shared" ref="C288:C296" si="2">+C287+1</f>
        <v>32</v>
      </c>
      <c r="D288" s="671"/>
      <c r="E288" s="671"/>
      <c r="F288" s="671"/>
      <c r="G288" s="671"/>
      <c r="H288" s="671"/>
      <c r="I288" s="671"/>
      <c r="J288" s="671"/>
      <c r="K288" s="671"/>
      <c r="L288" s="671"/>
      <c r="M288" s="671"/>
      <c r="N288" s="732"/>
      <c r="O288" s="732"/>
      <c r="P288" s="50"/>
      <c r="Q288" s="457"/>
      <c r="R288" s="350"/>
      <c r="S288" s="350"/>
      <c r="T288" s="350"/>
      <c r="U288" s="733"/>
      <c r="V288" s="733"/>
      <c r="W288" s="671" t="s">
        <v>115</v>
      </c>
      <c r="X288" s="671"/>
      <c r="Y288" s="671"/>
      <c r="Z288" s="671" t="s">
        <v>114</v>
      </c>
      <c r="AA288" s="671"/>
      <c r="AB288" s="671"/>
      <c r="AC288" s="671" t="s">
        <v>114</v>
      </c>
      <c r="AD288" s="671"/>
      <c r="AE288" s="671"/>
      <c r="AG288" s="257"/>
      <c r="AH288" s="257"/>
      <c r="AI288" s="257"/>
      <c r="AJ288" s="257"/>
      <c r="AK288" s="257"/>
      <c r="AL288" s="241"/>
      <c r="AM288" s="252"/>
      <c r="AN288" s="441"/>
      <c r="AO288" s="441"/>
      <c r="AP288" s="441"/>
      <c r="AQ288" s="441"/>
      <c r="AR288" s="441"/>
      <c r="AS288" s="441"/>
      <c r="AT288" s="441"/>
      <c r="AU288" s="441"/>
      <c r="AV288" s="441"/>
      <c r="AW288" s="441"/>
      <c r="AX288" s="441"/>
      <c r="AY288" s="441"/>
      <c r="AZ288" s="441"/>
      <c r="BA288" s="441"/>
      <c r="BB288" s="441"/>
      <c r="BC288" s="441"/>
      <c r="BD288" s="441"/>
      <c r="BE288" s="441"/>
      <c r="BF288" s="441"/>
      <c r="BG288" s="441"/>
      <c r="BH288" s="441"/>
      <c r="BI288" s="441"/>
      <c r="BJ288" s="441"/>
      <c r="BK288" s="441"/>
    </row>
    <row r="289" spans="2:91" s="209" customFormat="1" ht="20.100000000000001" customHeight="1">
      <c r="C289" s="376">
        <f t="shared" si="2"/>
        <v>33</v>
      </c>
      <c r="D289" s="671"/>
      <c r="E289" s="671"/>
      <c r="F289" s="671"/>
      <c r="G289" s="671"/>
      <c r="H289" s="671"/>
      <c r="I289" s="671"/>
      <c r="J289" s="671"/>
      <c r="K289" s="671"/>
      <c r="L289" s="671"/>
      <c r="M289" s="671"/>
      <c r="N289" s="732"/>
      <c r="O289" s="732"/>
      <c r="P289" s="50"/>
      <c r="Q289" s="457"/>
      <c r="R289" s="350"/>
      <c r="S289" s="350"/>
      <c r="T289" s="350"/>
      <c r="U289" s="733"/>
      <c r="V289" s="733"/>
      <c r="W289" s="671" t="s">
        <v>115</v>
      </c>
      <c r="X289" s="671"/>
      <c r="Y289" s="671"/>
      <c r="Z289" s="671" t="s">
        <v>114</v>
      </c>
      <c r="AA289" s="671"/>
      <c r="AB289" s="671"/>
      <c r="AC289" s="671" t="s">
        <v>114</v>
      </c>
      <c r="AD289" s="671"/>
      <c r="AE289" s="671"/>
      <c r="AF289" s="31"/>
      <c r="AG289" s="384"/>
      <c r="AH289" s="384"/>
      <c r="AI289" s="384"/>
      <c r="AJ289" s="384"/>
      <c r="AK289" s="384"/>
      <c r="AM289" s="252"/>
      <c r="AN289" s="441"/>
      <c r="AO289" s="441"/>
      <c r="AP289" s="441"/>
      <c r="AQ289" s="441"/>
      <c r="AR289" s="441"/>
      <c r="AS289" s="441"/>
      <c r="AT289" s="441"/>
      <c r="AU289" s="441"/>
      <c r="AV289" s="441"/>
      <c r="AW289" s="441"/>
      <c r="AX289" s="441"/>
      <c r="AY289" s="441"/>
      <c r="AZ289" s="441"/>
      <c r="BA289" s="441"/>
      <c r="BB289" s="441"/>
      <c r="BC289" s="441"/>
      <c r="BD289" s="441"/>
      <c r="BE289" s="441"/>
      <c r="BF289" s="441"/>
      <c r="BG289" s="441"/>
      <c r="BH289" s="441"/>
      <c r="BI289" s="441"/>
      <c r="BJ289" s="441"/>
      <c r="BK289" s="441"/>
    </row>
    <row r="290" spans="2:91" s="209" customFormat="1" ht="20.100000000000001" customHeight="1">
      <c r="B290" s="31"/>
      <c r="C290" s="376">
        <f t="shared" si="2"/>
        <v>34</v>
      </c>
      <c r="D290" s="671"/>
      <c r="E290" s="671"/>
      <c r="F290" s="671"/>
      <c r="G290" s="671"/>
      <c r="H290" s="671"/>
      <c r="I290" s="671"/>
      <c r="J290" s="671"/>
      <c r="K290" s="671"/>
      <c r="L290" s="671"/>
      <c r="M290" s="671"/>
      <c r="N290" s="732"/>
      <c r="O290" s="732"/>
      <c r="P290" s="50"/>
      <c r="Q290" s="457"/>
      <c r="R290" s="350"/>
      <c r="S290" s="350"/>
      <c r="T290" s="350"/>
      <c r="U290" s="733"/>
      <c r="V290" s="733"/>
      <c r="W290" s="671" t="s">
        <v>115</v>
      </c>
      <c r="X290" s="671"/>
      <c r="Y290" s="671"/>
      <c r="Z290" s="671" t="s">
        <v>114</v>
      </c>
      <c r="AA290" s="671"/>
      <c r="AB290" s="671"/>
      <c r="AC290" s="671" t="s">
        <v>114</v>
      </c>
      <c r="AD290" s="671"/>
      <c r="AE290" s="671"/>
      <c r="AF290" s="31"/>
      <c r="AG290" s="384"/>
      <c r="AH290" s="384"/>
      <c r="AI290" s="384"/>
      <c r="AJ290" s="384"/>
      <c r="AK290" s="384"/>
      <c r="AM290" s="252"/>
      <c r="AN290" s="441"/>
      <c r="AO290" s="441"/>
      <c r="AP290" s="441"/>
      <c r="AQ290" s="441"/>
      <c r="AR290" s="441"/>
      <c r="AS290" s="441"/>
      <c r="AT290" s="441"/>
      <c r="AU290" s="441"/>
      <c r="AV290" s="441"/>
      <c r="AW290" s="441"/>
      <c r="AX290" s="441"/>
      <c r="AY290" s="441"/>
      <c r="AZ290" s="441"/>
      <c r="BA290" s="441"/>
      <c r="BB290" s="441"/>
      <c r="BC290" s="441"/>
      <c r="BD290" s="441"/>
      <c r="BE290" s="441"/>
      <c r="BF290" s="441"/>
      <c r="BG290" s="441"/>
      <c r="BH290" s="441"/>
      <c r="BI290" s="441"/>
      <c r="BJ290" s="441"/>
      <c r="BK290" s="441"/>
    </row>
    <row r="291" spans="2:91" s="209" customFormat="1" ht="20.100000000000001" customHeight="1">
      <c r="B291" s="31"/>
      <c r="C291" s="376">
        <f t="shared" si="2"/>
        <v>35</v>
      </c>
      <c r="D291" s="671"/>
      <c r="E291" s="671"/>
      <c r="F291" s="671"/>
      <c r="G291" s="671"/>
      <c r="H291" s="671"/>
      <c r="I291" s="671"/>
      <c r="J291" s="671"/>
      <c r="K291" s="671"/>
      <c r="L291" s="671"/>
      <c r="M291" s="671"/>
      <c r="N291" s="732"/>
      <c r="O291" s="732"/>
      <c r="P291" s="50"/>
      <c r="Q291" s="457"/>
      <c r="R291" s="350"/>
      <c r="S291" s="350"/>
      <c r="T291" s="350"/>
      <c r="U291" s="733"/>
      <c r="V291" s="733"/>
      <c r="W291" s="671" t="s">
        <v>115</v>
      </c>
      <c r="X291" s="671"/>
      <c r="Y291" s="671"/>
      <c r="Z291" s="671" t="s">
        <v>114</v>
      </c>
      <c r="AA291" s="671"/>
      <c r="AB291" s="671"/>
      <c r="AC291" s="671" t="s">
        <v>114</v>
      </c>
      <c r="AD291" s="671"/>
      <c r="AE291" s="671"/>
      <c r="AG291" s="257"/>
      <c r="AH291" s="257"/>
      <c r="AI291" s="257"/>
      <c r="AJ291" s="257"/>
      <c r="AK291" s="257"/>
      <c r="AL291" s="274"/>
      <c r="AM291" s="252"/>
      <c r="AN291" s="441"/>
      <c r="AO291" s="441"/>
      <c r="AP291" s="441"/>
      <c r="AQ291" s="441"/>
      <c r="AR291" s="441"/>
      <c r="AS291" s="441"/>
      <c r="AT291" s="441"/>
      <c r="AU291" s="441"/>
      <c r="AV291" s="441"/>
      <c r="AW291" s="441"/>
      <c r="AX291" s="441"/>
      <c r="AY291" s="441"/>
      <c r="AZ291" s="441"/>
      <c r="BA291" s="441"/>
      <c r="BB291" s="441"/>
      <c r="BC291" s="441"/>
      <c r="BD291" s="441"/>
      <c r="BE291" s="441"/>
      <c r="BF291" s="441"/>
      <c r="BG291" s="441"/>
      <c r="BH291" s="441"/>
      <c r="BI291" s="441"/>
      <c r="BJ291" s="441"/>
      <c r="BK291" s="441"/>
    </row>
    <row r="292" spans="2:91" s="209" customFormat="1" ht="20.100000000000001" customHeight="1">
      <c r="C292" s="376">
        <f t="shared" si="2"/>
        <v>36</v>
      </c>
      <c r="D292" s="671"/>
      <c r="E292" s="671"/>
      <c r="F292" s="671"/>
      <c r="G292" s="671"/>
      <c r="H292" s="671"/>
      <c r="I292" s="671"/>
      <c r="J292" s="671"/>
      <c r="K292" s="671"/>
      <c r="L292" s="671"/>
      <c r="M292" s="671"/>
      <c r="N292" s="732"/>
      <c r="O292" s="732"/>
      <c r="P292" s="50"/>
      <c r="Q292" s="457"/>
      <c r="R292" s="350"/>
      <c r="S292" s="350"/>
      <c r="T292" s="350"/>
      <c r="U292" s="733"/>
      <c r="V292" s="733"/>
      <c r="W292" s="671" t="s">
        <v>115</v>
      </c>
      <c r="X292" s="671"/>
      <c r="Y292" s="671"/>
      <c r="Z292" s="671" t="s">
        <v>114</v>
      </c>
      <c r="AA292" s="671"/>
      <c r="AB292" s="671"/>
      <c r="AC292" s="671" t="s">
        <v>114</v>
      </c>
      <c r="AD292" s="671"/>
      <c r="AE292" s="671"/>
      <c r="AG292" s="257"/>
      <c r="AH292" s="257"/>
      <c r="AI292" s="257"/>
      <c r="AJ292" s="257"/>
      <c r="AK292" s="257"/>
      <c r="AL292" s="274"/>
      <c r="AM292" s="252"/>
      <c r="AN292" s="441"/>
      <c r="AO292" s="441"/>
      <c r="AP292" s="441"/>
      <c r="AQ292" s="441"/>
      <c r="AR292" s="441"/>
      <c r="AS292" s="441"/>
      <c r="AT292" s="441"/>
      <c r="AU292" s="441"/>
      <c r="AV292" s="441"/>
      <c r="AW292" s="441"/>
      <c r="AX292" s="441"/>
      <c r="AY292" s="441"/>
      <c r="AZ292" s="441"/>
      <c r="BA292" s="441"/>
      <c r="BB292" s="441"/>
      <c r="BC292" s="441"/>
      <c r="BD292" s="441"/>
      <c r="BE292" s="441"/>
      <c r="BF292" s="441"/>
      <c r="BG292" s="441"/>
      <c r="BH292" s="441"/>
      <c r="BI292" s="441"/>
      <c r="BJ292" s="441"/>
      <c r="BK292" s="441"/>
    </row>
    <row r="293" spans="2:91" s="209" customFormat="1" ht="20.100000000000001" customHeight="1">
      <c r="C293" s="376">
        <f t="shared" si="2"/>
        <v>37</v>
      </c>
      <c r="D293" s="671"/>
      <c r="E293" s="671"/>
      <c r="F293" s="671"/>
      <c r="G293" s="671"/>
      <c r="H293" s="671"/>
      <c r="I293" s="671"/>
      <c r="J293" s="671"/>
      <c r="K293" s="671"/>
      <c r="L293" s="671"/>
      <c r="M293" s="671"/>
      <c r="N293" s="732"/>
      <c r="O293" s="732"/>
      <c r="P293" s="50"/>
      <c r="Q293" s="457"/>
      <c r="R293" s="350"/>
      <c r="S293" s="350"/>
      <c r="T293" s="350"/>
      <c r="U293" s="733"/>
      <c r="V293" s="733"/>
      <c r="W293" s="671" t="s">
        <v>115</v>
      </c>
      <c r="X293" s="671"/>
      <c r="Y293" s="671"/>
      <c r="Z293" s="671" t="s">
        <v>114</v>
      </c>
      <c r="AA293" s="671"/>
      <c r="AB293" s="671"/>
      <c r="AC293" s="671" t="s">
        <v>114</v>
      </c>
      <c r="AD293" s="671"/>
      <c r="AE293" s="671"/>
      <c r="AG293" s="257"/>
      <c r="AH293" s="257"/>
      <c r="AI293" s="257"/>
      <c r="AJ293" s="257"/>
      <c r="AK293" s="257"/>
      <c r="AL293" s="274"/>
      <c r="AM293" s="252"/>
      <c r="AN293" s="441"/>
      <c r="AO293" s="441"/>
      <c r="AP293" s="441"/>
      <c r="AQ293" s="441"/>
      <c r="AR293" s="441"/>
      <c r="AS293" s="441"/>
      <c r="AT293" s="441"/>
      <c r="AU293" s="441"/>
      <c r="AV293" s="441"/>
      <c r="AW293" s="441"/>
      <c r="AX293" s="441"/>
      <c r="AY293" s="441"/>
      <c r="AZ293" s="441"/>
      <c r="BA293" s="441"/>
      <c r="BB293" s="441"/>
      <c r="BC293" s="441"/>
      <c r="BD293" s="441"/>
      <c r="BE293" s="441"/>
      <c r="BF293" s="441"/>
      <c r="BG293" s="441"/>
      <c r="BH293" s="441"/>
      <c r="BI293" s="441"/>
      <c r="BJ293" s="441"/>
      <c r="BK293" s="441"/>
    </row>
    <row r="294" spans="2:91" s="209" customFormat="1" ht="20.100000000000001" customHeight="1">
      <c r="C294" s="376">
        <f t="shared" si="2"/>
        <v>38</v>
      </c>
      <c r="D294" s="671"/>
      <c r="E294" s="671"/>
      <c r="F294" s="671"/>
      <c r="G294" s="671"/>
      <c r="H294" s="671"/>
      <c r="I294" s="671"/>
      <c r="J294" s="671"/>
      <c r="K294" s="671"/>
      <c r="L294" s="671"/>
      <c r="M294" s="671"/>
      <c r="N294" s="732"/>
      <c r="O294" s="732"/>
      <c r="P294" s="50"/>
      <c r="Q294" s="457"/>
      <c r="R294" s="350"/>
      <c r="S294" s="350"/>
      <c r="T294" s="350"/>
      <c r="U294" s="733"/>
      <c r="V294" s="733"/>
      <c r="W294" s="671" t="s">
        <v>115</v>
      </c>
      <c r="X294" s="671"/>
      <c r="Y294" s="671"/>
      <c r="Z294" s="671" t="s">
        <v>114</v>
      </c>
      <c r="AA294" s="671"/>
      <c r="AB294" s="671"/>
      <c r="AC294" s="671" t="s">
        <v>114</v>
      </c>
      <c r="AD294" s="671"/>
      <c r="AE294" s="671"/>
      <c r="AG294" s="257"/>
      <c r="AH294" s="257"/>
      <c r="AI294" s="257"/>
      <c r="AJ294" s="257"/>
      <c r="AK294" s="257"/>
      <c r="AL294" s="274"/>
      <c r="AM294" s="252"/>
      <c r="AN294" s="441"/>
      <c r="AO294" s="441"/>
      <c r="AP294" s="441"/>
      <c r="AQ294" s="441"/>
      <c r="AR294" s="441"/>
      <c r="AS294" s="441"/>
      <c r="AT294" s="441"/>
      <c r="AU294" s="441"/>
      <c r="AV294" s="441"/>
      <c r="AW294" s="441"/>
      <c r="AX294" s="441"/>
      <c r="AY294" s="441"/>
      <c r="AZ294" s="441"/>
      <c r="BA294" s="441"/>
      <c r="BB294" s="441"/>
      <c r="BC294" s="441"/>
      <c r="BD294" s="441"/>
      <c r="BE294" s="441"/>
      <c r="BF294" s="441"/>
      <c r="BG294" s="441"/>
      <c r="BH294" s="441"/>
      <c r="BI294" s="441"/>
      <c r="BJ294" s="441"/>
      <c r="BK294" s="441"/>
    </row>
    <row r="295" spans="2:91" s="209" customFormat="1" ht="20.100000000000001" customHeight="1">
      <c r="C295" s="376">
        <f t="shared" si="2"/>
        <v>39</v>
      </c>
      <c r="D295" s="671"/>
      <c r="E295" s="671"/>
      <c r="F295" s="671"/>
      <c r="G295" s="671"/>
      <c r="H295" s="671"/>
      <c r="I295" s="671"/>
      <c r="J295" s="671"/>
      <c r="K295" s="671"/>
      <c r="L295" s="671"/>
      <c r="M295" s="671"/>
      <c r="N295" s="732"/>
      <c r="O295" s="732"/>
      <c r="P295" s="50"/>
      <c r="Q295" s="457"/>
      <c r="R295" s="350"/>
      <c r="S295" s="350"/>
      <c r="T295" s="350"/>
      <c r="U295" s="733"/>
      <c r="V295" s="733"/>
      <c r="W295" s="671" t="s">
        <v>115</v>
      </c>
      <c r="X295" s="671"/>
      <c r="Y295" s="671"/>
      <c r="Z295" s="671" t="s">
        <v>114</v>
      </c>
      <c r="AA295" s="671"/>
      <c r="AB295" s="671"/>
      <c r="AC295" s="671" t="s">
        <v>114</v>
      </c>
      <c r="AD295" s="671"/>
      <c r="AE295" s="671"/>
      <c r="AG295" s="257"/>
      <c r="AH295" s="257"/>
      <c r="AI295" s="257"/>
      <c r="AJ295" s="257"/>
      <c r="AK295" s="257"/>
      <c r="AL295" s="274"/>
      <c r="AM295" s="252"/>
      <c r="AN295" s="441"/>
      <c r="AO295" s="441"/>
      <c r="AP295" s="441"/>
      <c r="AQ295" s="441"/>
      <c r="AR295" s="441"/>
      <c r="AS295" s="441"/>
      <c r="AT295" s="441"/>
      <c r="AU295" s="441"/>
      <c r="AV295" s="441"/>
      <c r="AW295" s="441"/>
      <c r="AX295" s="441"/>
      <c r="AY295" s="441"/>
      <c r="AZ295" s="441"/>
      <c r="BA295" s="441"/>
      <c r="BB295" s="441"/>
      <c r="BC295" s="441"/>
      <c r="BD295" s="441"/>
      <c r="BE295" s="441"/>
      <c r="BF295" s="441"/>
      <c r="BG295" s="441"/>
      <c r="BH295" s="441"/>
      <c r="BI295" s="441"/>
      <c r="BJ295" s="441"/>
      <c r="BK295" s="441"/>
    </row>
    <row r="296" spans="2:91" s="31" customFormat="1" ht="20.100000000000001" customHeight="1">
      <c r="B296" s="209"/>
      <c r="C296" s="376">
        <f t="shared" si="2"/>
        <v>40</v>
      </c>
      <c r="D296" s="671"/>
      <c r="E296" s="671"/>
      <c r="F296" s="671"/>
      <c r="G296" s="671"/>
      <c r="H296" s="671"/>
      <c r="I296" s="671"/>
      <c r="J296" s="671"/>
      <c r="K296" s="671"/>
      <c r="L296" s="671"/>
      <c r="M296" s="671"/>
      <c r="N296" s="732"/>
      <c r="O296" s="732"/>
      <c r="P296" s="50"/>
      <c r="Q296" s="457"/>
      <c r="R296" s="350"/>
      <c r="S296" s="350"/>
      <c r="T296" s="350"/>
      <c r="U296" s="733"/>
      <c r="V296" s="733"/>
      <c r="W296" s="671" t="s">
        <v>115</v>
      </c>
      <c r="X296" s="671"/>
      <c r="Y296" s="671"/>
      <c r="Z296" s="671" t="s">
        <v>114</v>
      </c>
      <c r="AA296" s="671"/>
      <c r="AB296" s="671"/>
      <c r="AC296" s="671" t="s">
        <v>114</v>
      </c>
      <c r="AD296" s="671"/>
      <c r="AE296" s="671"/>
      <c r="AG296" s="384"/>
      <c r="AH296" s="384"/>
      <c r="AI296" s="384"/>
      <c r="AJ296" s="384"/>
      <c r="AK296" s="384"/>
      <c r="AL296" s="274"/>
      <c r="AM296" s="447"/>
      <c r="AN296" s="448"/>
      <c r="AO296" s="448"/>
      <c r="AP296" s="448"/>
      <c r="AQ296" s="448"/>
      <c r="AR296" s="448"/>
      <c r="AS296" s="448"/>
      <c r="AT296" s="448"/>
      <c r="AU296" s="448"/>
      <c r="AV296" s="448"/>
      <c r="AW296" s="448"/>
      <c r="AX296" s="448"/>
      <c r="AY296" s="448"/>
      <c r="AZ296" s="448"/>
      <c r="BA296" s="448"/>
      <c r="BB296" s="448"/>
      <c r="BC296" s="448"/>
      <c r="BD296" s="448"/>
      <c r="BE296" s="448"/>
      <c r="BF296" s="448"/>
      <c r="BG296" s="448"/>
      <c r="BH296" s="448"/>
      <c r="BI296" s="448"/>
      <c r="BJ296" s="448"/>
      <c r="BK296" s="448"/>
    </row>
    <row r="297" spans="2:91" s="31" customFormat="1" ht="20.100000000000001" customHeight="1">
      <c r="C297" s="241"/>
      <c r="AL297" s="274"/>
      <c r="AM297" s="447"/>
      <c r="AN297" s="448"/>
      <c r="AO297" s="448"/>
      <c r="AP297" s="448"/>
      <c r="AQ297" s="448"/>
      <c r="AR297" s="448"/>
      <c r="AS297" s="448"/>
      <c r="AT297" s="448"/>
      <c r="AU297" s="448"/>
      <c r="AV297" s="448"/>
      <c r="AW297" s="448"/>
      <c r="AX297" s="448"/>
      <c r="AY297" s="448"/>
      <c r="AZ297" s="448"/>
      <c r="BA297" s="448"/>
      <c r="BB297" s="448"/>
      <c r="BC297" s="448"/>
      <c r="BD297" s="448"/>
      <c r="BE297" s="448"/>
      <c r="BF297" s="448"/>
      <c r="BG297" s="448"/>
      <c r="BH297" s="448"/>
      <c r="BI297" s="448"/>
      <c r="BJ297" s="448"/>
      <c r="BK297" s="448"/>
    </row>
    <row r="298" spans="2:91" s="31" customFormat="1" ht="20.100000000000001" customHeight="1">
      <c r="C298" s="249" t="s">
        <v>778</v>
      </c>
      <c r="AL298" s="274"/>
      <c r="AM298" s="447"/>
      <c r="AN298" s="448"/>
      <c r="AO298" s="448"/>
      <c r="AP298" s="448"/>
      <c r="AQ298" s="448"/>
      <c r="AR298" s="448"/>
      <c r="AS298" s="448"/>
      <c r="AT298" s="448"/>
      <c r="AU298" s="448"/>
      <c r="AV298" s="448"/>
      <c r="AW298" s="448"/>
      <c r="AX298" s="448"/>
      <c r="AY298" s="448"/>
      <c r="AZ298" s="448"/>
      <c r="BA298" s="448"/>
      <c r="BB298" s="448"/>
      <c r="BC298" s="448"/>
      <c r="BD298" s="448"/>
      <c r="BE298" s="448"/>
      <c r="BF298" s="448"/>
      <c r="BG298" s="448"/>
      <c r="BH298" s="448"/>
      <c r="BI298" s="448"/>
      <c r="BJ298" s="448"/>
      <c r="BK298" s="448"/>
    </row>
    <row r="299" spans="2:91" s="31" customFormat="1" ht="20.100000000000001" customHeight="1">
      <c r="C299" s="712" t="s">
        <v>190</v>
      </c>
      <c r="D299" s="715" t="s">
        <v>68</v>
      </c>
      <c r="E299" s="716"/>
      <c r="F299" s="716"/>
      <c r="G299" s="717"/>
      <c r="H299" s="715" t="s">
        <v>284</v>
      </c>
      <c r="I299" s="716"/>
      <c r="J299" s="716"/>
      <c r="K299" s="717"/>
      <c r="L299" s="78" t="s">
        <v>109</v>
      </c>
      <c r="M299" s="79"/>
      <c r="N299" s="79"/>
      <c r="O299" s="79"/>
      <c r="P299" s="79"/>
      <c r="Q299" s="79"/>
      <c r="R299" s="79"/>
      <c r="S299" s="79"/>
      <c r="T299" s="79"/>
      <c r="U299" s="79"/>
      <c r="V299" s="79"/>
      <c r="W299" s="79"/>
      <c r="X299" s="79"/>
      <c r="Y299" s="79"/>
      <c r="Z299" s="79"/>
      <c r="AA299" s="79"/>
      <c r="AB299" s="79"/>
      <c r="AC299" s="79"/>
      <c r="AD299" s="79"/>
      <c r="AE299" s="79"/>
      <c r="AF299" s="79"/>
      <c r="AG299" s="79"/>
      <c r="AH299" s="79"/>
      <c r="AI299" s="79"/>
      <c r="AJ299" s="79"/>
      <c r="AK299" s="80"/>
      <c r="AM299" s="448"/>
      <c r="AN299" s="448"/>
      <c r="AO299" s="448"/>
      <c r="AP299" s="448"/>
      <c r="AQ299" s="448"/>
      <c r="AR299" s="448"/>
      <c r="AS299" s="448"/>
      <c r="AT299" s="448"/>
      <c r="AU299" s="448"/>
      <c r="AV299" s="448"/>
      <c r="AW299" s="448"/>
      <c r="AX299" s="448"/>
      <c r="AY299" s="448"/>
    </row>
    <row r="300" spans="2:91" s="31" customFormat="1" ht="20.100000000000001" customHeight="1">
      <c r="C300" s="713"/>
      <c r="D300" s="718"/>
      <c r="E300" s="719"/>
      <c r="F300" s="719"/>
      <c r="G300" s="720"/>
      <c r="H300" s="718"/>
      <c r="I300" s="719"/>
      <c r="J300" s="719"/>
      <c r="K300" s="720"/>
      <c r="L300" s="715" t="s">
        <v>293</v>
      </c>
      <c r="M300" s="716"/>
      <c r="N300" s="716"/>
      <c r="O300" s="716"/>
      <c r="P300" s="716"/>
      <c r="Q300" s="717"/>
      <c r="R300" s="715" t="s">
        <v>68</v>
      </c>
      <c r="S300" s="716"/>
      <c r="T300" s="716"/>
      <c r="U300" s="717"/>
      <c r="V300" s="715" t="s">
        <v>294</v>
      </c>
      <c r="W300" s="716"/>
      <c r="X300" s="716"/>
      <c r="Y300" s="716"/>
      <c r="Z300" s="716"/>
      <c r="AA300" s="716"/>
      <c r="AB300" s="717"/>
      <c r="AC300" s="674" t="s">
        <v>101</v>
      </c>
      <c r="AD300" s="675"/>
      <c r="AE300" s="675"/>
      <c r="AF300" s="675"/>
      <c r="AG300" s="676"/>
      <c r="AH300" s="674" t="s">
        <v>102</v>
      </c>
      <c r="AI300" s="675"/>
      <c r="AJ300" s="675"/>
      <c r="AK300" s="676"/>
      <c r="AL300" s="458"/>
      <c r="AM300" s="447"/>
      <c r="AN300" s="448"/>
      <c r="AO300" s="448"/>
      <c r="AP300" s="448"/>
      <c r="AQ300" s="448"/>
      <c r="AR300" s="448"/>
      <c r="AS300" s="448"/>
      <c r="AT300" s="448"/>
      <c r="AU300" s="448"/>
      <c r="AV300" s="448"/>
      <c r="AW300" s="448"/>
      <c r="AX300" s="448"/>
      <c r="AY300" s="448"/>
      <c r="AZ300" s="448"/>
      <c r="BA300" s="448"/>
      <c r="BB300" s="448"/>
      <c r="BC300" s="448"/>
      <c r="BD300" s="448"/>
      <c r="BE300" s="448"/>
      <c r="BF300" s="448"/>
      <c r="BG300" s="448"/>
      <c r="BH300" s="448"/>
      <c r="BI300" s="448"/>
      <c r="BJ300" s="448"/>
      <c r="BK300" s="448"/>
    </row>
    <row r="301" spans="2:91" s="31" customFormat="1" ht="20.100000000000001" customHeight="1">
      <c r="B301" s="209"/>
      <c r="C301" s="714"/>
      <c r="D301" s="721"/>
      <c r="E301" s="722"/>
      <c r="F301" s="722"/>
      <c r="G301" s="723"/>
      <c r="H301" s="721"/>
      <c r="I301" s="722"/>
      <c r="J301" s="722"/>
      <c r="K301" s="723"/>
      <c r="L301" s="721"/>
      <c r="M301" s="722"/>
      <c r="N301" s="722"/>
      <c r="O301" s="722"/>
      <c r="P301" s="722"/>
      <c r="Q301" s="723"/>
      <c r="R301" s="721"/>
      <c r="S301" s="722"/>
      <c r="T301" s="722"/>
      <c r="U301" s="723"/>
      <c r="V301" s="721"/>
      <c r="W301" s="722"/>
      <c r="X301" s="722"/>
      <c r="Y301" s="722"/>
      <c r="Z301" s="722"/>
      <c r="AA301" s="722"/>
      <c r="AB301" s="723"/>
      <c r="AC301" s="680"/>
      <c r="AD301" s="681"/>
      <c r="AE301" s="681"/>
      <c r="AF301" s="681"/>
      <c r="AG301" s="682"/>
      <c r="AH301" s="680"/>
      <c r="AI301" s="681"/>
      <c r="AJ301" s="681"/>
      <c r="AK301" s="682"/>
      <c r="AL301" s="209"/>
      <c r="AM301" s="209"/>
      <c r="BO301" s="447"/>
      <c r="BP301" s="448"/>
      <c r="BQ301" s="448"/>
      <c r="BR301" s="448"/>
      <c r="BS301" s="448"/>
      <c r="BT301" s="448"/>
      <c r="BU301" s="448"/>
      <c r="BV301" s="448"/>
      <c r="BW301" s="448"/>
      <c r="BX301" s="448"/>
      <c r="BY301" s="448"/>
      <c r="BZ301" s="448"/>
      <c r="CA301" s="448"/>
      <c r="CB301" s="448"/>
      <c r="CC301" s="448"/>
      <c r="CD301" s="448"/>
      <c r="CE301" s="448"/>
      <c r="CF301" s="448"/>
      <c r="CG301" s="448"/>
      <c r="CH301" s="448"/>
      <c r="CI301" s="448"/>
      <c r="CJ301" s="448"/>
      <c r="CK301" s="448"/>
      <c r="CL301" s="448"/>
      <c r="CM301" s="448"/>
    </row>
    <row r="302" spans="2:91" s="31" customFormat="1" ht="20.100000000000001" customHeight="1">
      <c r="B302" s="209"/>
      <c r="C302" s="354" t="s">
        <v>165</v>
      </c>
      <c r="D302" s="724" t="s">
        <v>182</v>
      </c>
      <c r="E302" s="724"/>
      <c r="F302" s="724"/>
      <c r="G302" s="724"/>
      <c r="H302" s="724" t="s">
        <v>87</v>
      </c>
      <c r="I302" s="724"/>
      <c r="J302" s="724"/>
      <c r="K302" s="724"/>
      <c r="L302" s="724" t="s">
        <v>170</v>
      </c>
      <c r="M302" s="724"/>
      <c r="N302" s="724"/>
      <c r="O302" s="724"/>
      <c r="P302" s="724"/>
      <c r="Q302" s="724"/>
      <c r="R302" s="724" t="s">
        <v>183</v>
      </c>
      <c r="S302" s="724"/>
      <c r="T302" s="724"/>
      <c r="U302" s="724"/>
      <c r="V302" s="724" t="s">
        <v>77</v>
      </c>
      <c r="W302" s="724"/>
      <c r="X302" s="724"/>
      <c r="Y302" s="724"/>
      <c r="Z302" s="724"/>
      <c r="AA302" s="724"/>
      <c r="AB302" s="724"/>
      <c r="AC302" s="724" t="s">
        <v>78</v>
      </c>
      <c r="AD302" s="724"/>
      <c r="AE302" s="724"/>
      <c r="AF302" s="724"/>
      <c r="AG302" s="724"/>
      <c r="AH302" s="724" t="s">
        <v>79</v>
      </c>
      <c r="AI302" s="724"/>
      <c r="AJ302" s="724"/>
      <c r="AK302" s="724"/>
      <c r="AL302" s="209"/>
      <c r="AM302" s="209"/>
      <c r="BO302" s="447"/>
      <c r="BP302" s="448"/>
      <c r="BQ302" s="448"/>
      <c r="BR302" s="448"/>
      <c r="BS302" s="448"/>
      <c r="BT302" s="448"/>
      <c r="BU302" s="448"/>
      <c r="BV302" s="448"/>
      <c r="BW302" s="448"/>
      <c r="BX302" s="448"/>
      <c r="BY302" s="448"/>
      <c r="BZ302" s="448"/>
      <c r="CA302" s="448"/>
      <c r="CB302" s="448"/>
      <c r="CC302" s="448"/>
      <c r="CD302" s="448"/>
      <c r="CE302" s="448"/>
      <c r="CF302" s="448"/>
      <c r="CG302" s="448"/>
      <c r="CH302" s="448"/>
      <c r="CI302" s="448"/>
      <c r="CJ302" s="448"/>
      <c r="CK302" s="448"/>
      <c r="CL302" s="448"/>
      <c r="CM302" s="448"/>
    </row>
    <row r="303" spans="2:91" s="241" customFormat="1" ht="20.100000000000001" customHeight="1">
      <c r="B303" s="209"/>
      <c r="C303" s="457"/>
      <c r="D303" s="671"/>
      <c r="E303" s="671"/>
      <c r="F303" s="671"/>
      <c r="G303" s="671"/>
      <c r="H303" s="671"/>
      <c r="I303" s="671"/>
      <c r="J303" s="671"/>
      <c r="K303" s="671"/>
      <c r="L303" s="671"/>
      <c r="M303" s="671"/>
      <c r="N303" s="671"/>
      <c r="O303" s="671"/>
      <c r="P303" s="671"/>
      <c r="Q303" s="671"/>
      <c r="R303" s="671"/>
      <c r="S303" s="671"/>
      <c r="T303" s="671"/>
      <c r="U303" s="671"/>
      <c r="V303" s="671"/>
      <c r="W303" s="671"/>
      <c r="X303" s="671"/>
      <c r="Y303" s="671"/>
      <c r="Z303" s="671"/>
      <c r="AA303" s="671"/>
      <c r="AB303" s="671"/>
      <c r="AC303" s="671"/>
      <c r="AD303" s="671"/>
      <c r="AE303" s="671"/>
      <c r="AF303" s="671"/>
      <c r="AG303" s="671"/>
      <c r="AH303" s="631"/>
      <c r="AI303" s="632"/>
      <c r="AJ303" s="632"/>
      <c r="AK303" s="75" t="s">
        <v>112</v>
      </c>
      <c r="AL303" s="274"/>
      <c r="BO303" s="251"/>
      <c r="BP303" s="446"/>
      <c r="BQ303" s="446"/>
      <c r="BR303" s="446"/>
      <c r="BS303" s="446"/>
      <c r="BT303" s="446"/>
      <c r="BU303" s="446"/>
      <c r="BV303" s="446"/>
      <c r="BW303" s="446"/>
      <c r="BX303" s="446"/>
      <c r="BY303" s="446"/>
      <c r="BZ303" s="446"/>
      <c r="CA303" s="446"/>
      <c r="CB303" s="446"/>
      <c r="CC303" s="446"/>
      <c r="CD303" s="446"/>
      <c r="CE303" s="446"/>
      <c r="CF303" s="446"/>
      <c r="CG303" s="446"/>
      <c r="CH303" s="446"/>
      <c r="CI303" s="446"/>
      <c r="CJ303" s="446"/>
      <c r="CK303" s="446"/>
      <c r="CL303" s="446"/>
      <c r="CM303" s="446"/>
    </row>
    <row r="304" spans="2:91" s="241" customFormat="1" ht="20.100000000000001" customHeight="1">
      <c r="B304" s="209"/>
      <c r="C304" s="457"/>
      <c r="D304" s="671"/>
      <c r="E304" s="671"/>
      <c r="F304" s="671"/>
      <c r="G304" s="671"/>
      <c r="H304" s="671"/>
      <c r="I304" s="671"/>
      <c r="J304" s="671"/>
      <c r="K304" s="671"/>
      <c r="L304" s="671"/>
      <c r="M304" s="671"/>
      <c r="N304" s="671"/>
      <c r="O304" s="671"/>
      <c r="P304" s="671"/>
      <c r="Q304" s="671"/>
      <c r="R304" s="671"/>
      <c r="S304" s="671"/>
      <c r="T304" s="671"/>
      <c r="U304" s="671"/>
      <c r="V304" s="671"/>
      <c r="W304" s="671"/>
      <c r="X304" s="671"/>
      <c r="Y304" s="671"/>
      <c r="Z304" s="671"/>
      <c r="AA304" s="671"/>
      <c r="AB304" s="671"/>
      <c r="AC304" s="671"/>
      <c r="AD304" s="671"/>
      <c r="AE304" s="671"/>
      <c r="AF304" s="671"/>
      <c r="AG304" s="671"/>
      <c r="AH304" s="631"/>
      <c r="AI304" s="632"/>
      <c r="AJ304" s="632"/>
      <c r="AK304" s="75" t="s">
        <v>112</v>
      </c>
      <c r="AL304" s="274"/>
      <c r="AN304" s="404"/>
      <c r="AO304" s="404"/>
      <c r="AP304" s="404"/>
      <c r="AQ304" s="404"/>
      <c r="AR304" s="404"/>
      <c r="AS304" s="404"/>
      <c r="AT304" s="404"/>
      <c r="AU304" s="404"/>
      <c r="AV304" s="404"/>
      <c r="AW304" s="404"/>
      <c r="AX304" s="404"/>
      <c r="AY304" s="404"/>
      <c r="AZ304" s="404"/>
      <c r="BA304" s="404"/>
      <c r="BB304" s="404"/>
      <c r="BC304" s="404"/>
      <c r="BD304" s="404"/>
      <c r="BE304" s="404"/>
      <c r="BF304" s="404"/>
      <c r="BG304" s="404"/>
      <c r="BH304" s="404"/>
      <c r="BI304" s="404"/>
      <c r="BJ304" s="404"/>
      <c r="BK304" s="404"/>
      <c r="BL304" s="404"/>
      <c r="BM304" s="404"/>
      <c r="BN304" s="404"/>
      <c r="BO304" s="251"/>
      <c r="BP304" s="446"/>
      <c r="BQ304" s="446"/>
      <c r="BR304" s="446"/>
      <c r="BS304" s="446"/>
      <c r="BT304" s="446"/>
      <c r="BU304" s="446"/>
      <c r="BV304" s="446"/>
      <c r="BW304" s="446"/>
      <c r="BX304" s="446"/>
      <c r="BY304" s="446"/>
      <c r="BZ304" s="446"/>
      <c r="CA304" s="446"/>
      <c r="CB304" s="446"/>
      <c r="CC304" s="446"/>
      <c r="CD304" s="446"/>
      <c r="CE304" s="446"/>
      <c r="CF304" s="446"/>
      <c r="CG304" s="446"/>
      <c r="CH304" s="446"/>
      <c r="CI304" s="446"/>
      <c r="CJ304" s="446"/>
      <c r="CK304" s="446"/>
      <c r="CL304" s="446"/>
      <c r="CM304" s="446"/>
    </row>
    <row r="305" spans="2:91" ht="20.100000000000001" customHeight="1">
      <c r="B305" s="31"/>
      <c r="C305" s="457"/>
      <c r="D305" s="671"/>
      <c r="E305" s="671"/>
      <c r="F305" s="671"/>
      <c r="G305" s="671"/>
      <c r="H305" s="671"/>
      <c r="I305" s="671"/>
      <c r="J305" s="671"/>
      <c r="K305" s="671"/>
      <c r="L305" s="671"/>
      <c r="M305" s="671"/>
      <c r="N305" s="671"/>
      <c r="O305" s="671"/>
      <c r="P305" s="671"/>
      <c r="Q305" s="671"/>
      <c r="R305" s="671"/>
      <c r="S305" s="671"/>
      <c r="T305" s="671"/>
      <c r="U305" s="671"/>
      <c r="V305" s="671"/>
      <c r="W305" s="671"/>
      <c r="X305" s="671"/>
      <c r="Y305" s="671"/>
      <c r="Z305" s="671"/>
      <c r="AA305" s="671"/>
      <c r="AB305" s="671"/>
      <c r="AC305" s="671"/>
      <c r="AD305" s="671"/>
      <c r="AE305" s="671"/>
      <c r="AF305" s="671"/>
      <c r="AG305" s="671"/>
      <c r="AH305" s="631"/>
      <c r="AI305" s="632"/>
      <c r="AJ305" s="632"/>
      <c r="AK305" s="75" t="s">
        <v>112</v>
      </c>
      <c r="AL305" s="274"/>
      <c r="BO305" s="459"/>
      <c r="BP305" s="460"/>
      <c r="BQ305" s="460"/>
      <c r="BR305" s="460"/>
      <c r="BS305" s="460"/>
      <c r="BT305" s="460"/>
      <c r="BU305" s="460"/>
      <c r="BV305" s="460"/>
      <c r="BW305" s="460"/>
      <c r="BX305" s="460"/>
      <c r="BY305" s="460"/>
      <c r="BZ305" s="460"/>
      <c r="CA305" s="460"/>
      <c r="CB305" s="460"/>
      <c r="CC305" s="460"/>
      <c r="CD305" s="460"/>
      <c r="CE305" s="460"/>
      <c r="CF305" s="460"/>
      <c r="CG305" s="460"/>
      <c r="CH305" s="460"/>
      <c r="CI305" s="460"/>
      <c r="CJ305" s="460"/>
      <c r="CK305" s="460"/>
      <c r="CL305" s="460"/>
      <c r="CM305" s="460"/>
    </row>
    <row r="306" spans="2:91" ht="20.100000000000001" customHeight="1">
      <c r="B306" s="31"/>
      <c r="C306" s="241" t="s">
        <v>330</v>
      </c>
      <c r="D306" s="241"/>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c r="AA306" s="241"/>
      <c r="AB306" s="241"/>
      <c r="AC306" s="241"/>
      <c r="AD306" s="241"/>
      <c r="AE306" s="241"/>
      <c r="AF306" s="241"/>
      <c r="AG306" s="241"/>
      <c r="AH306" s="241"/>
      <c r="AI306" s="241"/>
      <c r="AJ306" s="241"/>
      <c r="AK306" s="241"/>
      <c r="AL306" s="364"/>
      <c r="BO306" s="459"/>
      <c r="BP306" s="460"/>
      <c r="BQ306" s="460"/>
      <c r="BR306" s="460"/>
      <c r="BS306" s="460"/>
      <c r="BT306" s="460"/>
      <c r="BU306" s="460"/>
      <c r="BV306" s="460"/>
      <c r="BW306" s="460"/>
      <c r="BX306" s="460"/>
      <c r="BY306" s="460"/>
      <c r="BZ306" s="460"/>
      <c r="CA306" s="460"/>
      <c r="CB306" s="460"/>
      <c r="CC306" s="460"/>
      <c r="CD306" s="460"/>
      <c r="CE306" s="460"/>
      <c r="CF306" s="460"/>
      <c r="CG306" s="460"/>
      <c r="CH306" s="460"/>
      <c r="CI306" s="460"/>
      <c r="CJ306" s="460"/>
      <c r="CK306" s="460"/>
      <c r="CL306" s="460"/>
      <c r="CM306" s="460"/>
    </row>
    <row r="307" spans="2:91" ht="20.100000000000001" customHeight="1">
      <c r="B307" s="31"/>
      <c r="C307" s="340"/>
      <c r="D307" s="340"/>
      <c r="E307" s="340"/>
      <c r="F307" s="340"/>
      <c r="G307" s="340"/>
      <c r="H307" s="340"/>
      <c r="I307" s="340"/>
      <c r="J307" s="340"/>
      <c r="K307" s="340"/>
      <c r="L307" s="340"/>
      <c r="M307" s="340"/>
      <c r="N307" s="340"/>
      <c r="O307" s="340"/>
      <c r="P307" s="340"/>
      <c r="Q307" s="340"/>
      <c r="R307" s="340"/>
      <c r="S307" s="340"/>
      <c r="T307" s="340"/>
      <c r="U307" s="340"/>
      <c r="V307" s="340"/>
      <c r="W307" s="340"/>
      <c r="X307" s="340"/>
      <c r="Y307" s="340"/>
      <c r="Z307" s="340"/>
      <c r="AA307" s="340"/>
      <c r="AB307" s="241"/>
      <c r="AC307" s="241"/>
      <c r="AD307" s="241"/>
      <c r="AE307" s="241"/>
      <c r="AF307" s="241"/>
      <c r="AG307" s="241"/>
      <c r="AH307" s="241"/>
      <c r="AI307" s="241"/>
      <c r="AJ307" s="241"/>
      <c r="AK307" s="241"/>
      <c r="AL307" s="209"/>
      <c r="BO307" s="459"/>
      <c r="BP307" s="460"/>
      <c r="BQ307" s="460"/>
      <c r="BR307" s="460"/>
      <c r="BS307" s="460"/>
      <c r="BT307" s="460"/>
      <c r="BU307" s="460"/>
      <c r="BV307" s="460"/>
      <c r="BW307" s="460"/>
      <c r="BX307" s="460"/>
      <c r="BY307" s="460"/>
      <c r="BZ307" s="460"/>
      <c r="CA307" s="460"/>
      <c r="CB307" s="460"/>
      <c r="CC307" s="460"/>
      <c r="CD307" s="460"/>
      <c r="CE307" s="460"/>
      <c r="CF307" s="460"/>
      <c r="CG307" s="460"/>
      <c r="CH307" s="460"/>
      <c r="CI307" s="460"/>
      <c r="CJ307" s="460"/>
      <c r="CK307" s="460"/>
      <c r="CL307" s="460"/>
      <c r="CM307" s="460"/>
    </row>
    <row r="308" spans="2:91" s="252" customFormat="1" ht="20.100000000000001" customHeight="1">
      <c r="B308" s="209"/>
      <c r="C308" s="249" t="s">
        <v>827</v>
      </c>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209"/>
      <c r="AK308" s="363"/>
      <c r="AL308" s="456"/>
      <c r="AM308" s="209"/>
      <c r="AN308" s="257"/>
      <c r="AO308" s="257"/>
      <c r="AP308" s="257"/>
      <c r="AQ308" s="257"/>
      <c r="AR308" s="257"/>
      <c r="AS308" s="257"/>
      <c r="AT308" s="257"/>
      <c r="AU308" s="257"/>
      <c r="AV308" s="257"/>
      <c r="AW308" s="257"/>
      <c r="AX308" s="257"/>
      <c r="AY308" s="257"/>
      <c r="AZ308" s="257"/>
      <c r="BA308" s="257"/>
      <c r="BB308" s="257"/>
      <c r="BC308" s="257"/>
      <c r="BD308" s="257"/>
      <c r="BE308" s="257"/>
      <c r="BF308" s="257"/>
      <c r="BG308" s="257"/>
      <c r="BH308" s="257"/>
      <c r="BI308" s="257"/>
      <c r="BJ308" s="257"/>
      <c r="BK308" s="257"/>
      <c r="BL308" s="257"/>
      <c r="BM308" s="257"/>
      <c r="BN308" s="257"/>
    </row>
    <row r="309" spans="2:91" s="447" customFormat="1" ht="20.100000000000001" customHeight="1">
      <c r="B309" s="31"/>
      <c r="C309" s="672" t="s">
        <v>190</v>
      </c>
      <c r="D309" s="674" t="s">
        <v>68</v>
      </c>
      <c r="E309" s="675"/>
      <c r="F309" s="675"/>
      <c r="G309" s="676"/>
      <c r="H309" s="674" t="s">
        <v>276</v>
      </c>
      <c r="I309" s="675"/>
      <c r="J309" s="675"/>
      <c r="K309" s="676"/>
      <c r="L309" s="683" t="s">
        <v>161</v>
      </c>
      <c r="M309" s="684"/>
      <c r="N309" s="78" t="s">
        <v>275</v>
      </c>
      <c r="O309" s="79"/>
      <c r="P309" s="79"/>
      <c r="Q309" s="79"/>
      <c r="R309" s="79"/>
      <c r="S309" s="79"/>
      <c r="T309" s="79"/>
      <c r="U309" s="79"/>
      <c r="V309" s="79"/>
      <c r="W309" s="79"/>
      <c r="X309" s="79"/>
      <c r="Y309" s="80"/>
      <c r="Z309" s="78" t="s">
        <v>779</v>
      </c>
      <c r="AA309" s="79"/>
      <c r="AB309" s="79"/>
      <c r="AC309" s="79"/>
      <c r="AD309" s="79"/>
      <c r="AE309" s="79"/>
      <c r="AF309" s="79"/>
      <c r="AG309" s="79"/>
      <c r="AH309" s="79"/>
      <c r="AI309" s="79"/>
      <c r="AJ309" s="79"/>
      <c r="AK309" s="80"/>
      <c r="AL309" s="456"/>
      <c r="AM309" s="31"/>
      <c r="AN309" s="384"/>
      <c r="AO309" s="384"/>
      <c r="AP309" s="384"/>
      <c r="AQ309" s="384"/>
      <c r="AR309" s="384"/>
      <c r="AS309" s="384"/>
      <c r="AT309" s="384"/>
      <c r="AU309" s="384"/>
      <c r="AV309" s="384"/>
      <c r="AW309" s="384"/>
      <c r="AX309" s="384"/>
      <c r="AY309" s="384"/>
      <c r="AZ309" s="384"/>
      <c r="BA309" s="384"/>
      <c r="BB309" s="384"/>
      <c r="BC309" s="384"/>
      <c r="BD309" s="384"/>
      <c r="BE309" s="384"/>
      <c r="BF309" s="384"/>
      <c r="BG309" s="384"/>
      <c r="BH309" s="384"/>
      <c r="BI309" s="384"/>
      <c r="BJ309" s="384"/>
      <c r="BK309" s="384"/>
      <c r="BL309" s="384"/>
      <c r="BM309" s="384"/>
      <c r="BN309" s="384"/>
    </row>
    <row r="310" spans="2:91" s="447" customFormat="1" ht="20.100000000000001" customHeight="1">
      <c r="B310" s="31"/>
      <c r="C310" s="673"/>
      <c r="D310" s="677"/>
      <c r="E310" s="678"/>
      <c r="F310" s="678"/>
      <c r="G310" s="679"/>
      <c r="H310" s="677"/>
      <c r="I310" s="678"/>
      <c r="J310" s="678"/>
      <c r="K310" s="679"/>
      <c r="L310" s="683"/>
      <c r="M310" s="684"/>
      <c r="N310" s="674" t="s">
        <v>110</v>
      </c>
      <c r="O310" s="675"/>
      <c r="P310" s="675"/>
      <c r="Q310" s="676"/>
      <c r="R310" s="1144" t="s">
        <v>111</v>
      </c>
      <c r="S310" s="1145"/>
      <c r="T310" s="1145"/>
      <c r="U310" s="1146"/>
      <c r="V310" s="1144" t="s">
        <v>246</v>
      </c>
      <c r="W310" s="1145"/>
      <c r="X310" s="1145"/>
      <c r="Y310" s="1146"/>
      <c r="Z310" s="87" t="s">
        <v>271</v>
      </c>
      <c r="AA310" s="88"/>
      <c r="AB310" s="88"/>
      <c r="AC310" s="89"/>
      <c r="AD310" s="87" t="s">
        <v>272</v>
      </c>
      <c r="AE310" s="88"/>
      <c r="AF310" s="88"/>
      <c r="AG310" s="89"/>
      <c r="AH310" s="90" t="s">
        <v>274</v>
      </c>
      <c r="AI310" s="91"/>
      <c r="AJ310" s="91"/>
      <c r="AK310" s="92"/>
      <c r="AL310" s="456"/>
      <c r="AM310" s="31"/>
      <c r="AN310" s="384"/>
      <c r="AO310" s="384"/>
      <c r="AP310" s="384"/>
      <c r="AQ310" s="384"/>
      <c r="AR310" s="384"/>
      <c r="AS310" s="384"/>
      <c r="AT310" s="384"/>
      <c r="AU310" s="384"/>
      <c r="AV310" s="384"/>
      <c r="AW310" s="384"/>
      <c r="AX310" s="384"/>
      <c r="AY310" s="384"/>
      <c r="AZ310" s="384"/>
      <c r="BA310" s="384"/>
      <c r="BB310" s="384"/>
      <c r="BC310" s="384"/>
      <c r="BD310" s="384"/>
      <c r="BE310" s="384"/>
      <c r="BF310" s="384"/>
      <c r="BG310" s="384"/>
      <c r="BH310" s="384"/>
      <c r="BI310" s="384"/>
      <c r="BJ310" s="384"/>
      <c r="BK310" s="384"/>
      <c r="BL310" s="384"/>
      <c r="BM310" s="384"/>
      <c r="BN310" s="384"/>
    </row>
    <row r="311" spans="2:91" s="252" customFormat="1" ht="20.100000000000001" customHeight="1">
      <c r="B311" s="209"/>
      <c r="C311" s="673"/>
      <c r="D311" s="680"/>
      <c r="E311" s="681"/>
      <c r="F311" s="681"/>
      <c r="G311" s="682"/>
      <c r="H311" s="680"/>
      <c r="I311" s="681"/>
      <c r="J311" s="681"/>
      <c r="K311" s="682"/>
      <c r="L311" s="683"/>
      <c r="M311" s="684"/>
      <c r="N311" s="680"/>
      <c r="O311" s="681"/>
      <c r="P311" s="681"/>
      <c r="Q311" s="682"/>
      <c r="R311" s="81" t="s">
        <v>247</v>
      </c>
      <c r="S311" s="81"/>
      <c r="T311" s="81"/>
      <c r="U311" s="81"/>
      <c r="V311" s="81" t="s">
        <v>247</v>
      </c>
      <c r="W311" s="81"/>
      <c r="X311" s="81"/>
      <c r="Y311" s="81"/>
      <c r="Z311" s="81" t="s">
        <v>178</v>
      </c>
      <c r="AA311" s="81"/>
      <c r="AB311" s="81"/>
      <c r="AC311" s="81"/>
      <c r="AD311" s="93" t="s">
        <v>179</v>
      </c>
      <c r="AE311" s="93"/>
      <c r="AF311" s="93"/>
      <c r="AG311" s="93"/>
      <c r="AH311" s="685" t="s">
        <v>273</v>
      </c>
      <c r="AI311" s="685"/>
      <c r="AJ311" s="685"/>
      <c r="AK311" s="685"/>
      <c r="AL311" s="456"/>
      <c r="AM311" s="209"/>
      <c r="AN311" s="257"/>
      <c r="AO311" s="257"/>
      <c r="AP311" s="257"/>
      <c r="AQ311" s="257"/>
      <c r="AR311" s="257"/>
      <c r="AS311" s="257"/>
      <c r="AT311" s="257"/>
      <c r="AU311" s="257"/>
      <c r="AV311" s="257"/>
      <c r="AW311" s="257"/>
      <c r="AX311" s="257"/>
      <c r="AY311" s="257"/>
      <c r="AZ311" s="257"/>
      <c r="BA311" s="257"/>
      <c r="BB311" s="257"/>
      <c r="BC311" s="257"/>
      <c r="BD311" s="257"/>
      <c r="BE311" s="257"/>
      <c r="BF311" s="257"/>
      <c r="BG311" s="257"/>
      <c r="BH311" s="257"/>
      <c r="BI311" s="257"/>
      <c r="BJ311" s="257"/>
      <c r="BK311" s="257"/>
      <c r="BL311" s="257"/>
      <c r="BM311" s="257"/>
      <c r="BN311" s="257"/>
    </row>
    <row r="312" spans="2:91" s="252" customFormat="1" ht="20.100000000000001" customHeight="1">
      <c r="B312" s="209"/>
      <c r="C312" s="704" t="s">
        <v>215</v>
      </c>
      <c r="D312" s="706" t="s">
        <v>103</v>
      </c>
      <c r="E312" s="707"/>
      <c r="F312" s="707"/>
      <c r="G312" s="708"/>
      <c r="H312" s="706" t="s">
        <v>149</v>
      </c>
      <c r="I312" s="707"/>
      <c r="J312" s="707"/>
      <c r="K312" s="708"/>
      <c r="L312" s="1154" t="s">
        <v>120</v>
      </c>
      <c r="M312" s="1155"/>
      <c r="N312" s="1158" t="s">
        <v>119</v>
      </c>
      <c r="O312" s="1159"/>
      <c r="P312" s="1159"/>
      <c r="Q312" s="1162" t="s">
        <v>112</v>
      </c>
      <c r="R312" s="1149" t="s">
        <v>668</v>
      </c>
      <c r="S312" s="1150"/>
      <c r="T312" s="1150"/>
      <c r="U312" s="1150"/>
      <c r="V312" s="1149" t="s">
        <v>668</v>
      </c>
      <c r="W312" s="1150"/>
      <c r="X312" s="1150"/>
      <c r="Y312" s="1150"/>
      <c r="Z312" s="1151" t="s">
        <v>119</v>
      </c>
      <c r="AA312" s="1152"/>
      <c r="AB312" s="1152"/>
      <c r="AC312" s="74" t="s">
        <v>112</v>
      </c>
      <c r="AD312" s="1151" t="s">
        <v>119</v>
      </c>
      <c r="AE312" s="1152"/>
      <c r="AF312" s="1152"/>
      <c r="AG312" s="74" t="s">
        <v>112</v>
      </c>
      <c r="AH312" s="1151" t="s">
        <v>119</v>
      </c>
      <c r="AI312" s="1152"/>
      <c r="AJ312" s="1152"/>
      <c r="AK312" s="74" t="s">
        <v>112</v>
      </c>
      <c r="AL312" s="456"/>
      <c r="AM312" s="209"/>
      <c r="AN312" s="257"/>
      <c r="AO312" s="257"/>
      <c r="AP312" s="257"/>
      <c r="AQ312" s="257"/>
      <c r="AR312" s="257"/>
      <c r="AS312" s="257"/>
      <c r="AT312" s="257"/>
      <c r="AU312" s="257"/>
      <c r="AV312" s="257"/>
      <c r="AW312" s="257"/>
      <c r="AX312" s="257"/>
      <c r="AY312" s="257"/>
      <c r="AZ312" s="257"/>
      <c r="BA312" s="257"/>
      <c r="BB312" s="257"/>
      <c r="BC312" s="257"/>
      <c r="BD312" s="257"/>
      <c r="BE312" s="257"/>
      <c r="BF312" s="257"/>
      <c r="BG312" s="257"/>
      <c r="BH312" s="257"/>
      <c r="BI312" s="257"/>
      <c r="BJ312" s="257"/>
      <c r="BK312" s="257"/>
      <c r="BL312" s="257"/>
      <c r="BM312" s="257"/>
      <c r="BN312" s="257"/>
    </row>
    <row r="313" spans="2:91" s="252" customFormat="1" ht="20.100000000000001" customHeight="1">
      <c r="B313" s="209"/>
      <c r="C313" s="705"/>
      <c r="D313" s="709"/>
      <c r="E313" s="710"/>
      <c r="F313" s="710"/>
      <c r="G313" s="711"/>
      <c r="H313" s="709"/>
      <c r="I313" s="710"/>
      <c r="J313" s="710"/>
      <c r="K313" s="711"/>
      <c r="L313" s="1156"/>
      <c r="M313" s="1157"/>
      <c r="N313" s="1160"/>
      <c r="O313" s="1161"/>
      <c r="P313" s="1161"/>
      <c r="Q313" s="1163"/>
      <c r="R313" s="1151" t="s">
        <v>118</v>
      </c>
      <c r="S313" s="1152"/>
      <c r="T313" s="1152"/>
      <c r="U313" s="74" t="s">
        <v>112</v>
      </c>
      <c r="V313" s="1151" t="s">
        <v>118</v>
      </c>
      <c r="W313" s="1152"/>
      <c r="X313" s="1152"/>
      <c r="Y313" s="74" t="s">
        <v>112</v>
      </c>
      <c r="Z313" s="1151" t="s">
        <v>119</v>
      </c>
      <c r="AA313" s="1152"/>
      <c r="AB313" s="1152"/>
      <c r="AC313" s="74" t="s">
        <v>112</v>
      </c>
      <c r="AD313" s="1151" t="s">
        <v>119</v>
      </c>
      <c r="AE313" s="1152"/>
      <c r="AF313" s="1152"/>
      <c r="AG313" s="74" t="s">
        <v>112</v>
      </c>
      <c r="AH313" s="1153"/>
      <c r="AI313" s="1152"/>
      <c r="AJ313" s="1152"/>
      <c r="AK313" s="74" t="s">
        <v>112</v>
      </c>
      <c r="AL313" s="456"/>
      <c r="AM313" s="209"/>
      <c r="AN313" s="257"/>
      <c r="AO313" s="257"/>
      <c r="AP313" s="257"/>
      <c r="AQ313" s="257"/>
      <c r="AR313" s="257"/>
      <c r="AS313" s="257"/>
      <c r="AT313" s="257"/>
      <c r="AU313" s="257"/>
      <c r="AV313" s="257"/>
      <c r="AW313" s="257"/>
      <c r="AX313" s="257"/>
      <c r="AY313" s="257"/>
      <c r="AZ313" s="257"/>
      <c r="BA313" s="257"/>
      <c r="BB313" s="257"/>
      <c r="BC313" s="257"/>
      <c r="BD313" s="257"/>
      <c r="BE313" s="257"/>
      <c r="BF313" s="257"/>
      <c r="BG313" s="257"/>
      <c r="BH313" s="257"/>
      <c r="BI313" s="257"/>
      <c r="BJ313" s="257"/>
      <c r="BK313" s="257"/>
      <c r="BL313" s="257"/>
      <c r="BM313" s="257"/>
      <c r="BN313" s="257"/>
    </row>
    <row r="314" spans="2:91" s="252" customFormat="1" ht="20.100000000000001" customHeight="1">
      <c r="B314" s="209"/>
      <c r="C314" s="1147">
        <f>+C310+1</f>
        <v>1</v>
      </c>
      <c r="D314" s="666"/>
      <c r="E314" s="667"/>
      <c r="F314" s="667"/>
      <c r="G314" s="668"/>
      <c r="H314" s="666"/>
      <c r="I314" s="667"/>
      <c r="J314" s="667"/>
      <c r="K314" s="668"/>
      <c r="L314" s="694" t="s">
        <v>223</v>
      </c>
      <c r="M314" s="695"/>
      <c r="N314" s="698"/>
      <c r="O314" s="699"/>
      <c r="P314" s="699"/>
      <c r="Q314" s="702" t="s">
        <v>112</v>
      </c>
      <c r="R314" s="666" t="s">
        <v>117</v>
      </c>
      <c r="S314" s="667"/>
      <c r="T314" s="667"/>
      <c r="U314" s="668"/>
      <c r="V314" s="666" t="s">
        <v>117</v>
      </c>
      <c r="W314" s="667"/>
      <c r="X314" s="667"/>
      <c r="Y314" s="668"/>
      <c r="Z314" s="631"/>
      <c r="AA314" s="632"/>
      <c r="AB314" s="632"/>
      <c r="AC314" s="381" t="s">
        <v>112</v>
      </c>
      <c r="AD314" s="631"/>
      <c r="AE314" s="632"/>
      <c r="AF314" s="632"/>
      <c r="AG314" s="381" t="s">
        <v>112</v>
      </c>
      <c r="AH314" s="631"/>
      <c r="AI314" s="632"/>
      <c r="AJ314" s="632"/>
      <c r="AK314" s="381" t="s">
        <v>112</v>
      </c>
      <c r="AL314" s="456"/>
      <c r="AM314" s="209"/>
      <c r="AN314" s="257"/>
      <c r="AO314" s="257"/>
      <c r="AP314" s="257"/>
      <c r="AQ314" s="257"/>
      <c r="AR314" s="257"/>
      <c r="AS314" s="257"/>
      <c r="AT314" s="257"/>
      <c r="AU314" s="257"/>
      <c r="AV314" s="257"/>
      <c r="AW314" s="257"/>
      <c r="AX314" s="257"/>
      <c r="AY314" s="257"/>
      <c r="AZ314" s="257"/>
      <c r="BA314" s="257"/>
      <c r="BB314" s="257"/>
      <c r="BC314" s="257"/>
      <c r="BD314" s="257"/>
      <c r="BE314" s="257"/>
      <c r="BF314" s="257"/>
      <c r="BG314" s="257"/>
      <c r="BH314" s="257"/>
      <c r="BI314" s="257"/>
      <c r="BJ314" s="257"/>
      <c r="BK314" s="257"/>
      <c r="BL314" s="257"/>
      <c r="BM314" s="257"/>
      <c r="BN314" s="257"/>
    </row>
    <row r="315" spans="2:91" s="252" customFormat="1" ht="20.100000000000001" customHeight="1">
      <c r="B315" s="209"/>
      <c r="C315" s="1148"/>
      <c r="D315" s="907"/>
      <c r="E315" s="908"/>
      <c r="F315" s="908"/>
      <c r="G315" s="909"/>
      <c r="H315" s="907"/>
      <c r="I315" s="908"/>
      <c r="J315" s="908"/>
      <c r="K315" s="909"/>
      <c r="L315" s="696"/>
      <c r="M315" s="697"/>
      <c r="N315" s="700"/>
      <c r="O315" s="701"/>
      <c r="P315" s="701"/>
      <c r="Q315" s="703"/>
      <c r="R315" s="631"/>
      <c r="S315" s="632"/>
      <c r="T315" s="632"/>
      <c r="U315" s="381" t="s">
        <v>112</v>
      </c>
      <c r="V315" s="631"/>
      <c r="W315" s="632"/>
      <c r="X315" s="632"/>
      <c r="Y315" s="381" t="s">
        <v>112</v>
      </c>
      <c r="Z315" s="631"/>
      <c r="AA315" s="632"/>
      <c r="AB315" s="632"/>
      <c r="AC315" s="381" t="s">
        <v>112</v>
      </c>
      <c r="AD315" s="631"/>
      <c r="AE315" s="632"/>
      <c r="AF315" s="632"/>
      <c r="AG315" s="381" t="s">
        <v>112</v>
      </c>
      <c r="AH315" s="631"/>
      <c r="AI315" s="632"/>
      <c r="AJ315" s="632"/>
      <c r="AK315" s="381" t="s">
        <v>112</v>
      </c>
      <c r="AL315" s="456"/>
      <c r="AM315" s="209"/>
      <c r="AN315" s="257"/>
      <c r="AO315" s="257"/>
      <c r="AP315" s="257"/>
      <c r="AQ315" s="257"/>
      <c r="AR315" s="257"/>
      <c r="AS315" s="257"/>
      <c r="AT315" s="257"/>
      <c r="AU315" s="257"/>
      <c r="AV315" s="257"/>
      <c r="AW315" s="257"/>
      <c r="AX315" s="257"/>
      <c r="AY315" s="257"/>
      <c r="AZ315" s="257"/>
      <c r="BA315" s="257"/>
      <c r="BB315" s="257"/>
      <c r="BC315" s="257"/>
      <c r="BD315" s="257"/>
      <c r="BE315" s="257"/>
      <c r="BF315" s="257"/>
      <c r="BG315" s="257"/>
      <c r="BH315" s="257"/>
      <c r="BI315" s="257"/>
      <c r="BJ315" s="257"/>
      <c r="BK315" s="257"/>
      <c r="BL315" s="257"/>
      <c r="BM315" s="257"/>
      <c r="BN315" s="257"/>
    </row>
    <row r="316" spans="2:91" s="447" customFormat="1" ht="20.100000000000001" customHeight="1">
      <c r="B316" s="31"/>
      <c r="C316" s="1147">
        <f>+C314+1</f>
        <v>2</v>
      </c>
      <c r="D316" s="666"/>
      <c r="E316" s="667"/>
      <c r="F316" s="667"/>
      <c r="G316" s="668"/>
      <c r="H316" s="666"/>
      <c r="I316" s="667"/>
      <c r="J316" s="667"/>
      <c r="K316" s="668"/>
      <c r="L316" s="694" t="s">
        <v>223</v>
      </c>
      <c r="M316" s="695"/>
      <c r="N316" s="698"/>
      <c r="O316" s="699"/>
      <c r="P316" s="699"/>
      <c r="Q316" s="702" t="s">
        <v>112</v>
      </c>
      <c r="R316" s="666" t="s">
        <v>117</v>
      </c>
      <c r="S316" s="667"/>
      <c r="T316" s="667"/>
      <c r="U316" s="668"/>
      <c r="V316" s="666" t="s">
        <v>117</v>
      </c>
      <c r="W316" s="667"/>
      <c r="X316" s="667"/>
      <c r="Y316" s="668"/>
      <c r="Z316" s="631"/>
      <c r="AA316" s="632"/>
      <c r="AB316" s="632"/>
      <c r="AC316" s="381" t="s">
        <v>112</v>
      </c>
      <c r="AD316" s="631"/>
      <c r="AE316" s="632"/>
      <c r="AF316" s="632"/>
      <c r="AG316" s="381" t="s">
        <v>112</v>
      </c>
      <c r="AH316" s="631"/>
      <c r="AI316" s="632"/>
      <c r="AJ316" s="632"/>
      <c r="AK316" s="381" t="s">
        <v>112</v>
      </c>
      <c r="AL316" s="456"/>
      <c r="AM316" s="31"/>
      <c r="AN316" s="384"/>
      <c r="AO316" s="384"/>
      <c r="AP316" s="384"/>
      <c r="AQ316" s="384"/>
      <c r="AR316" s="384"/>
      <c r="AS316" s="384"/>
      <c r="AT316" s="384"/>
      <c r="AU316" s="384"/>
      <c r="AV316" s="384"/>
      <c r="AW316" s="384"/>
      <c r="AX316" s="384"/>
      <c r="AY316" s="384"/>
      <c r="AZ316" s="384"/>
      <c r="BA316" s="384"/>
      <c r="BB316" s="384"/>
      <c r="BC316" s="384"/>
      <c r="BD316" s="384"/>
      <c r="BE316" s="384"/>
      <c r="BF316" s="384"/>
      <c r="BG316" s="384"/>
      <c r="BH316" s="384"/>
      <c r="BI316" s="384"/>
      <c r="BJ316" s="384"/>
      <c r="BK316" s="384"/>
      <c r="BL316" s="384"/>
      <c r="BM316" s="384"/>
      <c r="BN316" s="384"/>
    </row>
    <row r="317" spans="2:91" s="447" customFormat="1" ht="20.100000000000001" customHeight="1">
      <c r="B317" s="31"/>
      <c r="C317" s="687"/>
      <c r="D317" s="691"/>
      <c r="E317" s="692"/>
      <c r="F317" s="692"/>
      <c r="G317" s="693"/>
      <c r="H317" s="691"/>
      <c r="I317" s="692"/>
      <c r="J317" s="692"/>
      <c r="K317" s="693"/>
      <c r="L317" s="696"/>
      <c r="M317" s="697"/>
      <c r="N317" s="700"/>
      <c r="O317" s="701"/>
      <c r="P317" s="701"/>
      <c r="Q317" s="703"/>
      <c r="R317" s="631"/>
      <c r="S317" s="632"/>
      <c r="T317" s="632"/>
      <c r="U317" s="381" t="s">
        <v>112</v>
      </c>
      <c r="V317" s="631"/>
      <c r="W317" s="632"/>
      <c r="X317" s="632"/>
      <c r="Y317" s="381" t="s">
        <v>112</v>
      </c>
      <c r="Z317" s="631"/>
      <c r="AA317" s="632"/>
      <c r="AB317" s="632"/>
      <c r="AC317" s="381" t="s">
        <v>112</v>
      </c>
      <c r="AD317" s="631"/>
      <c r="AE317" s="632"/>
      <c r="AF317" s="632"/>
      <c r="AG317" s="381" t="s">
        <v>112</v>
      </c>
      <c r="AH317" s="631"/>
      <c r="AI317" s="632"/>
      <c r="AJ317" s="632"/>
      <c r="AK317" s="381" t="s">
        <v>112</v>
      </c>
      <c r="AL317" s="456"/>
      <c r="AM317" s="31"/>
      <c r="AN317" s="384"/>
      <c r="AO317" s="384"/>
      <c r="AP317" s="384"/>
      <c r="AQ317" s="384"/>
      <c r="AR317" s="384"/>
      <c r="AS317" s="384"/>
      <c r="AT317" s="384"/>
      <c r="AU317" s="384"/>
      <c r="AV317" s="384"/>
      <c r="AW317" s="384"/>
      <c r="AX317" s="384"/>
      <c r="AY317" s="384"/>
      <c r="AZ317" s="384"/>
      <c r="BA317" s="384"/>
      <c r="BB317" s="384"/>
      <c r="BC317" s="384"/>
      <c r="BD317" s="384"/>
      <c r="BE317" s="384"/>
      <c r="BF317" s="384"/>
      <c r="BG317" s="384"/>
      <c r="BH317" s="384"/>
      <c r="BI317" s="384"/>
      <c r="BJ317" s="384"/>
      <c r="BK317" s="384"/>
      <c r="BL317" s="384"/>
      <c r="BM317" s="384"/>
      <c r="BN317" s="384"/>
    </row>
    <row r="318" spans="2:91" s="447" customFormat="1" ht="20.100000000000001" customHeight="1">
      <c r="B318" s="209"/>
      <c r="C318" s="1147">
        <f>+C316+1</f>
        <v>3</v>
      </c>
      <c r="D318" s="666"/>
      <c r="E318" s="667"/>
      <c r="F318" s="667"/>
      <c r="G318" s="668"/>
      <c r="H318" s="666"/>
      <c r="I318" s="667"/>
      <c r="J318" s="667"/>
      <c r="K318" s="668"/>
      <c r="L318" s="694" t="s">
        <v>223</v>
      </c>
      <c r="M318" s="695"/>
      <c r="N318" s="698"/>
      <c r="O318" s="699"/>
      <c r="P318" s="699"/>
      <c r="Q318" s="702" t="s">
        <v>112</v>
      </c>
      <c r="R318" s="666" t="s">
        <v>117</v>
      </c>
      <c r="S318" s="667"/>
      <c r="T318" s="667"/>
      <c r="U318" s="668"/>
      <c r="V318" s="666" t="s">
        <v>117</v>
      </c>
      <c r="W318" s="667"/>
      <c r="X318" s="667"/>
      <c r="Y318" s="668"/>
      <c r="Z318" s="631"/>
      <c r="AA318" s="632"/>
      <c r="AB318" s="632"/>
      <c r="AC318" s="381" t="s">
        <v>112</v>
      </c>
      <c r="AD318" s="631"/>
      <c r="AE318" s="632"/>
      <c r="AF318" s="632"/>
      <c r="AG318" s="381" t="s">
        <v>112</v>
      </c>
      <c r="AH318" s="631"/>
      <c r="AI318" s="632"/>
      <c r="AJ318" s="632"/>
      <c r="AK318" s="381" t="s">
        <v>112</v>
      </c>
      <c r="AL318" s="456"/>
      <c r="AM318" s="31"/>
      <c r="AN318" s="384"/>
      <c r="AO318" s="384"/>
      <c r="AP318" s="384"/>
      <c r="AQ318" s="384"/>
      <c r="AR318" s="384"/>
      <c r="AS318" s="384"/>
      <c r="AT318" s="384"/>
      <c r="AU318" s="384"/>
      <c r="AV318" s="384"/>
      <c r="AW318" s="384"/>
      <c r="AX318" s="384"/>
      <c r="AY318" s="384"/>
      <c r="AZ318" s="384"/>
      <c r="BA318" s="384"/>
      <c r="BB318" s="384"/>
      <c r="BC318" s="384"/>
      <c r="BD318" s="384"/>
      <c r="BE318" s="384"/>
      <c r="BF318" s="384"/>
      <c r="BG318" s="384"/>
      <c r="BH318" s="384"/>
      <c r="BI318" s="384"/>
      <c r="BJ318" s="384"/>
      <c r="BK318" s="384"/>
      <c r="BL318" s="384"/>
      <c r="BM318" s="384"/>
      <c r="BN318" s="384"/>
    </row>
    <row r="319" spans="2:91" s="447" customFormat="1" ht="20.100000000000001" customHeight="1">
      <c r="B319" s="209"/>
      <c r="C319" s="687"/>
      <c r="D319" s="691"/>
      <c r="E319" s="692"/>
      <c r="F319" s="692"/>
      <c r="G319" s="693"/>
      <c r="H319" s="691"/>
      <c r="I319" s="692"/>
      <c r="J319" s="692"/>
      <c r="K319" s="693"/>
      <c r="L319" s="696"/>
      <c r="M319" s="697"/>
      <c r="N319" s="700"/>
      <c r="O319" s="701"/>
      <c r="P319" s="701"/>
      <c r="Q319" s="703"/>
      <c r="R319" s="631"/>
      <c r="S319" s="632"/>
      <c r="T319" s="632"/>
      <c r="U319" s="381" t="s">
        <v>112</v>
      </c>
      <c r="V319" s="631"/>
      <c r="W319" s="632"/>
      <c r="X319" s="632"/>
      <c r="Y319" s="381" t="s">
        <v>112</v>
      </c>
      <c r="Z319" s="631"/>
      <c r="AA319" s="632"/>
      <c r="AB319" s="632"/>
      <c r="AC319" s="381" t="s">
        <v>112</v>
      </c>
      <c r="AD319" s="631"/>
      <c r="AE319" s="632"/>
      <c r="AF319" s="632"/>
      <c r="AG319" s="381" t="s">
        <v>112</v>
      </c>
      <c r="AH319" s="631"/>
      <c r="AI319" s="632"/>
      <c r="AJ319" s="632"/>
      <c r="AK319" s="381" t="s">
        <v>112</v>
      </c>
      <c r="AL319" s="456"/>
      <c r="AM319" s="31"/>
      <c r="AN319" s="384"/>
      <c r="AO319" s="384"/>
      <c r="AP319" s="384"/>
      <c r="AQ319" s="384"/>
      <c r="AR319" s="384"/>
      <c r="AS319" s="384"/>
      <c r="AT319" s="384"/>
      <c r="AU319" s="384"/>
      <c r="AV319" s="384"/>
      <c r="AW319" s="384"/>
      <c r="AX319" s="384"/>
      <c r="AY319" s="384"/>
      <c r="AZ319" s="384"/>
      <c r="BA319" s="384"/>
      <c r="BB319" s="384"/>
      <c r="BC319" s="384"/>
      <c r="BD319" s="384"/>
      <c r="BE319" s="384"/>
      <c r="BF319" s="384"/>
      <c r="BG319" s="384"/>
      <c r="BH319" s="384"/>
      <c r="BI319" s="384"/>
      <c r="BJ319" s="384"/>
      <c r="BK319" s="384"/>
      <c r="BL319" s="384"/>
      <c r="BM319" s="384"/>
      <c r="BN319" s="384"/>
    </row>
    <row r="320" spans="2:91" s="252" customFormat="1" ht="20.100000000000001" customHeight="1">
      <c r="B320" s="209"/>
      <c r="C320" s="1147">
        <f>+C318+1</f>
        <v>4</v>
      </c>
      <c r="D320" s="666"/>
      <c r="E320" s="667"/>
      <c r="F320" s="667"/>
      <c r="G320" s="668"/>
      <c r="H320" s="666"/>
      <c r="I320" s="667"/>
      <c r="J320" s="667"/>
      <c r="K320" s="668"/>
      <c r="L320" s="694" t="s">
        <v>223</v>
      </c>
      <c r="M320" s="695"/>
      <c r="N320" s="698"/>
      <c r="O320" s="699"/>
      <c r="P320" s="699"/>
      <c r="Q320" s="702" t="s">
        <v>112</v>
      </c>
      <c r="R320" s="666" t="s">
        <v>117</v>
      </c>
      <c r="S320" s="667"/>
      <c r="T320" s="667"/>
      <c r="U320" s="668"/>
      <c r="V320" s="666" t="s">
        <v>117</v>
      </c>
      <c r="W320" s="667"/>
      <c r="X320" s="667"/>
      <c r="Y320" s="668"/>
      <c r="Z320" s="631"/>
      <c r="AA320" s="632"/>
      <c r="AB320" s="632"/>
      <c r="AC320" s="381" t="s">
        <v>112</v>
      </c>
      <c r="AD320" s="631"/>
      <c r="AE320" s="632"/>
      <c r="AF320" s="632"/>
      <c r="AG320" s="381" t="s">
        <v>112</v>
      </c>
      <c r="AH320" s="631"/>
      <c r="AI320" s="632"/>
      <c r="AJ320" s="632"/>
      <c r="AK320" s="381" t="s">
        <v>112</v>
      </c>
      <c r="AL320" s="456"/>
      <c r="AM320" s="209"/>
      <c r="AN320" s="257"/>
      <c r="AO320" s="257"/>
      <c r="AP320" s="257"/>
      <c r="AQ320" s="257"/>
      <c r="AR320" s="257"/>
      <c r="AS320" s="257"/>
      <c r="AT320" s="257"/>
      <c r="AU320" s="257"/>
      <c r="AV320" s="257"/>
      <c r="AW320" s="257"/>
      <c r="AX320" s="257"/>
      <c r="AY320" s="257"/>
      <c r="AZ320" s="257"/>
      <c r="BA320" s="257"/>
      <c r="BB320" s="257"/>
      <c r="BC320" s="257"/>
      <c r="BD320" s="257"/>
      <c r="BE320" s="257"/>
      <c r="BF320" s="257"/>
      <c r="BG320" s="257"/>
      <c r="BH320" s="257"/>
      <c r="BI320" s="257"/>
      <c r="BJ320" s="257"/>
      <c r="BK320" s="257"/>
      <c r="BL320" s="257"/>
      <c r="BM320" s="257"/>
      <c r="BN320" s="257"/>
    </row>
    <row r="321" spans="2:66" s="252" customFormat="1" ht="20.100000000000001" customHeight="1">
      <c r="B321" s="209"/>
      <c r="C321" s="687"/>
      <c r="D321" s="691"/>
      <c r="E321" s="692"/>
      <c r="F321" s="692"/>
      <c r="G321" s="693"/>
      <c r="H321" s="691"/>
      <c r="I321" s="692"/>
      <c r="J321" s="692"/>
      <c r="K321" s="693"/>
      <c r="L321" s="696"/>
      <c r="M321" s="697"/>
      <c r="N321" s="700"/>
      <c r="O321" s="701"/>
      <c r="P321" s="701"/>
      <c r="Q321" s="703"/>
      <c r="R321" s="631"/>
      <c r="S321" s="632"/>
      <c r="T321" s="632"/>
      <c r="U321" s="381" t="s">
        <v>112</v>
      </c>
      <c r="V321" s="631"/>
      <c r="W321" s="632"/>
      <c r="X321" s="632"/>
      <c r="Y321" s="381" t="s">
        <v>112</v>
      </c>
      <c r="Z321" s="631"/>
      <c r="AA321" s="632"/>
      <c r="AB321" s="632"/>
      <c r="AC321" s="381" t="s">
        <v>112</v>
      </c>
      <c r="AD321" s="631"/>
      <c r="AE321" s="632"/>
      <c r="AF321" s="632"/>
      <c r="AG321" s="381" t="s">
        <v>112</v>
      </c>
      <c r="AH321" s="631"/>
      <c r="AI321" s="632"/>
      <c r="AJ321" s="632"/>
      <c r="AK321" s="381" t="s">
        <v>112</v>
      </c>
      <c r="AL321" s="456"/>
      <c r="AM321" s="209"/>
      <c r="AN321" s="257"/>
      <c r="AO321" s="257"/>
      <c r="AP321" s="257"/>
      <c r="AQ321" s="257"/>
      <c r="AR321" s="257"/>
      <c r="AS321" s="257"/>
      <c r="AT321" s="257"/>
      <c r="AU321" s="257"/>
      <c r="AV321" s="257"/>
      <c r="AW321" s="257"/>
      <c r="AX321" s="257"/>
      <c r="AY321" s="257"/>
      <c r="AZ321" s="257"/>
      <c r="BA321" s="257"/>
      <c r="BB321" s="257"/>
      <c r="BC321" s="257"/>
      <c r="BD321" s="257"/>
      <c r="BE321" s="257"/>
      <c r="BF321" s="257"/>
      <c r="BG321" s="257"/>
      <c r="BH321" s="257"/>
      <c r="BI321" s="257"/>
      <c r="BJ321" s="257"/>
      <c r="BK321" s="257"/>
      <c r="BL321" s="257"/>
      <c r="BM321" s="257"/>
      <c r="BN321" s="257"/>
    </row>
    <row r="322" spans="2:66" s="252" customFormat="1" ht="20.100000000000001" customHeight="1">
      <c r="B322" s="209"/>
      <c r="C322" s="1147">
        <f>+C320+1</f>
        <v>5</v>
      </c>
      <c r="D322" s="666"/>
      <c r="E322" s="667"/>
      <c r="F322" s="667"/>
      <c r="G322" s="668"/>
      <c r="H322" s="666"/>
      <c r="I322" s="667"/>
      <c r="J322" s="667"/>
      <c r="K322" s="668"/>
      <c r="L322" s="694" t="s">
        <v>223</v>
      </c>
      <c r="M322" s="695"/>
      <c r="N322" s="698"/>
      <c r="O322" s="699"/>
      <c r="P322" s="699"/>
      <c r="Q322" s="702" t="s">
        <v>112</v>
      </c>
      <c r="R322" s="666" t="s">
        <v>117</v>
      </c>
      <c r="S322" s="667"/>
      <c r="T322" s="667"/>
      <c r="U322" s="668"/>
      <c r="V322" s="666" t="s">
        <v>117</v>
      </c>
      <c r="W322" s="667"/>
      <c r="X322" s="667"/>
      <c r="Y322" s="668"/>
      <c r="Z322" s="631"/>
      <c r="AA322" s="632"/>
      <c r="AB322" s="632"/>
      <c r="AC322" s="381" t="s">
        <v>112</v>
      </c>
      <c r="AD322" s="631"/>
      <c r="AE322" s="632"/>
      <c r="AF322" s="632"/>
      <c r="AG322" s="381" t="s">
        <v>112</v>
      </c>
      <c r="AH322" s="631"/>
      <c r="AI322" s="632"/>
      <c r="AJ322" s="632"/>
      <c r="AK322" s="381" t="s">
        <v>112</v>
      </c>
      <c r="AL322" s="456"/>
      <c r="AM322" s="209"/>
      <c r="AN322" s="257"/>
      <c r="AO322" s="257"/>
      <c r="AP322" s="257"/>
      <c r="AQ322" s="257"/>
      <c r="AR322" s="257"/>
      <c r="AS322" s="257"/>
      <c r="AT322" s="257"/>
      <c r="AU322" s="257"/>
      <c r="AV322" s="257"/>
      <c r="AW322" s="257"/>
      <c r="AX322" s="257"/>
      <c r="AY322" s="257"/>
      <c r="AZ322" s="257"/>
      <c r="BA322" s="257"/>
      <c r="BB322" s="257"/>
      <c r="BC322" s="257"/>
      <c r="BD322" s="257"/>
      <c r="BE322" s="257"/>
      <c r="BF322" s="257"/>
      <c r="BG322" s="257"/>
      <c r="BH322" s="257"/>
      <c r="BI322" s="257"/>
      <c r="BJ322" s="257"/>
      <c r="BK322" s="257"/>
      <c r="BL322" s="257"/>
      <c r="BM322" s="257"/>
      <c r="BN322" s="257"/>
    </row>
    <row r="323" spans="2:66" s="252" customFormat="1" ht="20.100000000000001" customHeight="1">
      <c r="B323" s="209"/>
      <c r="C323" s="687"/>
      <c r="D323" s="691"/>
      <c r="E323" s="692"/>
      <c r="F323" s="692"/>
      <c r="G323" s="693"/>
      <c r="H323" s="691"/>
      <c r="I323" s="692"/>
      <c r="J323" s="692"/>
      <c r="K323" s="693"/>
      <c r="L323" s="696"/>
      <c r="M323" s="697"/>
      <c r="N323" s="700"/>
      <c r="O323" s="701"/>
      <c r="P323" s="701"/>
      <c r="Q323" s="703"/>
      <c r="R323" s="631"/>
      <c r="S323" s="632"/>
      <c r="T323" s="632"/>
      <c r="U323" s="381" t="s">
        <v>112</v>
      </c>
      <c r="V323" s="631"/>
      <c r="W323" s="632"/>
      <c r="X323" s="632"/>
      <c r="Y323" s="381" t="s">
        <v>112</v>
      </c>
      <c r="Z323" s="631"/>
      <c r="AA323" s="632"/>
      <c r="AB323" s="632"/>
      <c r="AC323" s="381" t="s">
        <v>112</v>
      </c>
      <c r="AD323" s="631"/>
      <c r="AE323" s="632"/>
      <c r="AF323" s="632"/>
      <c r="AG323" s="381" t="s">
        <v>112</v>
      </c>
      <c r="AH323" s="631"/>
      <c r="AI323" s="632"/>
      <c r="AJ323" s="632"/>
      <c r="AK323" s="381" t="s">
        <v>112</v>
      </c>
      <c r="AL323" s="456"/>
      <c r="AM323" s="209"/>
      <c r="AN323" s="257"/>
      <c r="AO323" s="257"/>
      <c r="AP323" s="257"/>
      <c r="AQ323" s="257"/>
      <c r="AR323" s="257"/>
      <c r="AS323" s="257"/>
      <c r="AT323" s="257"/>
      <c r="AU323" s="257"/>
      <c r="AV323" s="257"/>
      <c r="AW323" s="257"/>
      <c r="AX323" s="257"/>
      <c r="AY323" s="257"/>
      <c r="AZ323" s="257"/>
      <c r="BA323" s="257"/>
      <c r="BB323" s="257"/>
      <c r="BC323" s="257"/>
      <c r="BD323" s="257"/>
      <c r="BE323" s="257"/>
      <c r="BF323" s="257"/>
      <c r="BG323" s="257"/>
      <c r="BH323" s="257"/>
      <c r="BI323" s="257"/>
      <c r="BJ323" s="257"/>
      <c r="BK323" s="257"/>
      <c r="BL323" s="257"/>
      <c r="BM323" s="257"/>
      <c r="BN323" s="257"/>
    </row>
    <row r="324" spans="2:66" s="447" customFormat="1" ht="20.100000000000001" customHeight="1">
      <c r="B324" s="209"/>
      <c r="C324" s="1147">
        <f>+C322+1</f>
        <v>6</v>
      </c>
      <c r="D324" s="666"/>
      <c r="E324" s="667"/>
      <c r="F324" s="667"/>
      <c r="G324" s="668"/>
      <c r="H324" s="666"/>
      <c r="I324" s="667"/>
      <c r="J324" s="667"/>
      <c r="K324" s="668"/>
      <c r="L324" s="694" t="s">
        <v>223</v>
      </c>
      <c r="M324" s="695"/>
      <c r="N324" s="698"/>
      <c r="O324" s="699"/>
      <c r="P324" s="699"/>
      <c r="Q324" s="702" t="s">
        <v>112</v>
      </c>
      <c r="R324" s="666" t="s">
        <v>117</v>
      </c>
      <c r="S324" s="667"/>
      <c r="T324" s="667"/>
      <c r="U324" s="668"/>
      <c r="V324" s="666" t="s">
        <v>117</v>
      </c>
      <c r="W324" s="667"/>
      <c r="X324" s="667"/>
      <c r="Y324" s="668"/>
      <c r="Z324" s="631"/>
      <c r="AA324" s="632"/>
      <c r="AB324" s="632"/>
      <c r="AC324" s="381" t="s">
        <v>112</v>
      </c>
      <c r="AD324" s="631"/>
      <c r="AE324" s="632"/>
      <c r="AF324" s="632"/>
      <c r="AG324" s="381" t="s">
        <v>112</v>
      </c>
      <c r="AH324" s="631"/>
      <c r="AI324" s="632"/>
      <c r="AJ324" s="632"/>
      <c r="AK324" s="381" t="s">
        <v>112</v>
      </c>
      <c r="AL324" s="456"/>
      <c r="AM324" s="31"/>
      <c r="AN324" s="384"/>
      <c r="AO324" s="384"/>
      <c r="AP324" s="384"/>
      <c r="AQ324" s="384"/>
      <c r="AR324" s="384"/>
      <c r="AS324" s="384"/>
      <c r="AT324" s="384"/>
      <c r="AU324" s="384"/>
      <c r="AV324" s="384"/>
      <c r="AW324" s="384"/>
      <c r="AX324" s="384"/>
      <c r="AY324" s="384"/>
      <c r="AZ324" s="384"/>
      <c r="BA324" s="384"/>
      <c r="BB324" s="384"/>
      <c r="BC324" s="384"/>
      <c r="BD324" s="384"/>
      <c r="BE324" s="384"/>
      <c r="BF324" s="384"/>
      <c r="BG324" s="384"/>
      <c r="BH324" s="384"/>
      <c r="BI324" s="384"/>
      <c r="BJ324" s="384"/>
      <c r="BK324" s="384"/>
      <c r="BL324" s="384"/>
      <c r="BM324" s="384"/>
      <c r="BN324" s="384"/>
    </row>
    <row r="325" spans="2:66" s="447" customFormat="1" ht="20.100000000000001" customHeight="1">
      <c r="B325" s="241"/>
      <c r="C325" s="687"/>
      <c r="D325" s="691"/>
      <c r="E325" s="692"/>
      <c r="F325" s="692"/>
      <c r="G325" s="693"/>
      <c r="H325" s="691"/>
      <c r="I325" s="692"/>
      <c r="J325" s="692"/>
      <c r="K325" s="693"/>
      <c r="L325" s="696"/>
      <c r="M325" s="697"/>
      <c r="N325" s="700"/>
      <c r="O325" s="701"/>
      <c r="P325" s="701"/>
      <c r="Q325" s="703"/>
      <c r="R325" s="631"/>
      <c r="S325" s="632"/>
      <c r="T325" s="632"/>
      <c r="U325" s="381" t="s">
        <v>112</v>
      </c>
      <c r="V325" s="631"/>
      <c r="W325" s="632"/>
      <c r="X325" s="632"/>
      <c r="Y325" s="381" t="s">
        <v>112</v>
      </c>
      <c r="Z325" s="631"/>
      <c r="AA325" s="632"/>
      <c r="AB325" s="632"/>
      <c r="AC325" s="381" t="s">
        <v>112</v>
      </c>
      <c r="AD325" s="631"/>
      <c r="AE325" s="632"/>
      <c r="AF325" s="632"/>
      <c r="AG325" s="381" t="s">
        <v>112</v>
      </c>
      <c r="AH325" s="631"/>
      <c r="AI325" s="632"/>
      <c r="AJ325" s="632"/>
      <c r="AK325" s="381" t="s">
        <v>112</v>
      </c>
      <c r="AL325" s="456"/>
      <c r="AM325" s="31"/>
      <c r="AN325" s="384"/>
      <c r="AO325" s="384"/>
      <c r="AP325" s="384"/>
      <c r="AQ325" s="384"/>
      <c r="AR325" s="384"/>
      <c r="AS325" s="384"/>
      <c r="AT325" s="384"/>
      <c r="AU325" s="384"/>
      <c r="AV325" s="384"/>
      <c r="AW325" s="384"/>
      <c r="AX325" s="384"/>
      <c r="AY325" s="384"/>
      <c r="AZ325" s="384"/>
      <c r="BA325" s="384"/>
      <c r="BB325" s="384"/>
      <c r="BC325" s="384"/>
      <c r="BD325" s="384"/>
      <c r="BE325" s="384"/>
      <c r="BF325" s="384"/>
      <c r="BG325" s="384"/>
      <c r="BH325" s="384"/>
      <c r="BI325" s="384"/>
      <c r="BJ325" s="384"/>
      <c r="BK325" s="384"/>
      <c r="BL325" s="384"/>
      <c r="BM325" s="384"/>
      <c r="BN325" s="384"/>
    </row>
    <row r="326" spans="2:66" s="447" customFormat="1" ht="20.100000000000001" customHeight="1">
      <c r="B326" s="241"/>
      <c r="C326" s="1147">
        <f>+C324+1</f>
        <v>7</v>
      </c>
      <c r="D326" s="666"/>
      <c r="E326" s="667"/>
      <c r="F326" s="667"/>
      <c r="G326" s="668"/>
      <c r="H326" s="666"/>
      <c r="I326" s="667"/>
      <c r="J326" s="667"/>
      <c r="K326" s="668"/>
      <c r="L326" s="694" t="s">
        <v>223</v>
      </c>
      <c r="M326" s="695"/>
      <c r="N326" s="698"/>
      <c r="O326" s="699"/>
      <c r="P326" s="699"/>
      <c r="Q326" s="702" t="s">
        <v>112</v>
      </c>
      <c r="R326" s="666" t="s">
        <v>117</v>
      </c>
      <c r="S326" s="667"/>
      <c r="T326" s="667"/>
      <c r="U326" s="668"/>
      <c r="V326" s="666" t="s">
        <v>117</v>
      </c>
      <c r="W326" s="667"/>
      <c r="X326" s="667"/>
      <c r="Y326" s="668"/>
      <c r="Z326" s="631"/>
      <c r="AA326" s="632"/>
      <c r="AB326" s="632"/>
      <c r="AC326" s="381" t="s">
        <v>112</v>
      </c>
      <c r="AD326" s="631"/>
      <c r="AE326" s="632"/>
      <c r="AF326" s="632"/>
      <c r="AG326" s="381" t="s">
        <v>112</v>
      </c>
      <c r="AH326" s="631"/>
      <c r="AI326" s="632"/>
      <c r="AJ326" s="632"/>
      <c r="AK326" s="381" t="s">
        <v>112</v>
      </c>
      <c r="AL326" s="456"/>
      <c r="AM326" s="31"/>
      <c r="AN326" s="384"/>
      <c r="AO326" s="384"/>
      <c r="AP326" s="384"/>
      <c r="AQ326" s="384"/>
      <c r="AR326" s="384"/>
      <c r="AS326" s="384"/>
      <c r="AT326" s="384"/>
      <c r="AU326" s="384"/>
      <c r="AV326" s="384"/>
      <c r="AW326" s="384"/>
      <c r="AX326" s="384"/>
      <c r="AY326" s="384"/>
      <c r="AZ326" s="384"/>
      <c r="BA326" s="384"/>
      <c r="BB326" s="384"/>
      <c r="BC326" s="384"/>
      <c r="BD326" s="384"/>
      <c r="BE326" s="384"/>
      <c r="BF326" s="384"/>
      <c r="BG326" s="384"/>
      <c r="BH326" s="384"/>
      <c r="BI326" s="384"/>
      <c r="BJ326" s="384"/>
      <c r="BK326" s="384"/>
      <c r="BL326" s="384"/>
      <c r="BM326" s="384"/>
      <c r="BN326" s="384"/>
    </row>
    <row r="327" spans="2:66" s="447" customFormat="1" ht="20.100000000000001" customHeight="1">
      <c r="B327" s="241"/>
      <c r="C327" s="687"/>
      <c r="D327" s="691"/>
      <c r="E327" s="692"/>
      <c r="F327" s="692"/>
      <c r="G327" s="693"/>
      <c r="H327" s="691"/>
      <c r="I327" s="692"/>
      <c r="J327" s="692"/>
      <c r="K327" s="693"/>
      <c r="L327" s="696"/>
      <c r="M327" s="697"/>
      <c r="N327" s="700"/>
      <c r="O327" s="701"/>
      <c r="P327" s="701"/>
      <c r="Q327" s="703"/>
      <c r="R327" s="631"/>
      <c r="S327" s="632"/>
      <c r="T327" s="632"/>
      <c r="U327" s="381" t="s">
        <v>112</v>
      </c>
      <c r="V327" s="631"/>
      <c r="W327" s="632"/>
      <c r="X327" s="632"/>
      <c r="Y327" s="381" t="s">
        <v>112</v>
      </c>
      <c r="Z327" s="631"/>
      <c r="AA327" s="632"/>
      <c r="AB327" s="632"/>
      <c r="AC327" s="381" t="s">
        <v>112</v>
      </c>
      <c r="AD327" s="631"/>
      <c r="AE327" s="632"/>
      <c r="AF327" s="632"/>
      <c r="AG327" s="381" t="s">
        <v>112</v>
      </c>
      <c r="AH327" s="631"/>
      <c r="AI327" s="632"/>
      <c r="AJ327" s="632"/>
      <c r="AK327" s="381" t="s">
        <v>112</v>
      </c>
      <c r="AL327" s="456"/>
      <c r="AM327" s="31"/>
      <c r="AN327" s="384"/>
      <c r="AO327" s="384"/>
      <c r="AP327" s="384"/>
      <c r="AQ327" s="384"/>
      <c r="AR327" s="384"/>
      <c r="AS327" s="384"/>
      <c r="AT327" s="384"/>
      <c r="AU327" s="384"/>
      <c r="AV327" s="384"/>
      <c r="AW327" s="384"/>
      <c r="AX327" s="384"/>
      <c r="AY327" s="384"/>
      <c r="AZ327" s="384"/>
      <c r="BA327" s="384"/>
      <c r="BB327" s="384"/>
      <c r="BC327" s="384"/>
      <c r="BD327" s="384"/>
      <c r="BE327" s="384"/>
      <c r="BF327" s="384"/>
      <c r="BG327" s="384"/>
      <c r="BH327" s="384"/>
      <c r="BI327" s="384"/>
      <c r="BJ327" s="384"/>
      <c r="BK327" s="384"/>
      <c r="BL327" s="384"/>
      <c r="BM327" s="384"/>
      <c r="BN327" s="384"/>
    </row>
    <row r="328" spans="2:66" s="447" customFormat="1" ht="20.100000000000001" customHeight="1">
      <c r="B328" s="241"/>
      <c r="C328" s="1147">
        <f>+C326+1</f>
        <v>8</v>
      </c>
      <c r="D328" s="666"/>
      <c r="E328" s="667"/>
      <c r="F328" s="667"/>
      <c r="G328" s="668"/>
      <c r="H328" s="666"/>
      <c r="I328" s="667"/>
      <c r="J328" s="667"/>
      <c r="K328" s="668"/>
      <c r="L328" s="694" t="s">
        <v>223</v>
      </c>
      <c r="M328" s="695"/>
      <c r="N328" s="698"/>
      <c r="O328" s="699"/>
      <c r="P328" s="699"/>
      <c r="Q328" s="702" t="s">
        <v>112</v>
      </c>
      <c r="R328" s="666" t="s">
        <v>117</v>
      </c>
      <c r="S328" s="667"/>
      <c r="T328" s="667"/>
      <c r="U328" s="668"/>
      <c r="V328" s="666" t="s">
        <v>117</v>
      </c>
      <c r="W328" s="667"/>
      <c r="X328" s="667"/>
      <c r="Y328" s="668"/>
      <c r="Z328" s="631"/>
      <c r="AA328" s="632"/>
      <c r="AB328" s="632"/>
      <c r="AC328" s="381" t="s">
        <v>112</v>
      </c>
      <c r="AD328" s="631"/>
      <c r="AE328" s="632"/>
      <c r="AF328" s="632"/>
      <c r="AG328" s="381" t="s">
        <v>112</v>
      </c>
      <c r="AH328" s="631"/>
      <c r="AI328" s="632"/>
      <c r="AJ328" s="632"/>
      <c r="AK328" s="381" t="s">
        <v>112</v>
      </c>
      <c r="AL328" s="456"/>
      <c r="AM328" s="31"/>
      <c r="AN328" s="384"/>
      <c r="AO328" s="384"/>
      <c r="AP328" s="384"/>
      <c r="AQ328" s="384"/>
      <c r="AR328" s="384"/>
      <c r="AS328" s="384"/>
      <c r="AT328" s="384"/>
      <c r="AU328" s="384"/>
      <c r="AV328" s="384"/>
      <c r="AW328" s="384"/>
      <c r="AX328" s="384"/>
      <c r="AY328" s="384"/>
      <c r="AZ328" s="384"/>
      <c r="BA328" s="384"/>
      <c r="BB328" s="384"/>
      <c r="BC328" s="384"/>
      <c r="BD328" s="384"/>
      <c r="BE328" s="384"/>
      <c r="BF328" s="384"/>
      <c r="BG328" s="384"/>
      <c r="BH328" s="384"/>
      <c r="BI328" s="384"/>
      <c r="BJ328" s="384"/>
      <c r="BK328" s="384"/>
      <c r="BL328" s="384"/>
      <c r="BM328" s="384"/>
      <c r="BN328" s="384"/>
    </row>
    <row r="329" spans="2:66" s="447" customFormat="1" ht="20.100000000000001" customHeight="1">
      <c r="B329" s="241"/>
      <c r="C329" s="687"/>
      <c r="D329" s="691"/>
      <c r="E329" s="692"/>
      <c r="F329" s="692"/>
      <c r="G329" s="693"/>
      <c r="H329" s="691"/>
      <c r="I329" s="692"/>
      <c r="J329" s="692"/>
      <c r="K329" s="693"/>
      <c r="L329" s="696"/>
      <c r="M329" s="697"/>
      <c r="N329" s="700"/>
      <c r="O329" s="701"/>
      <c r="P329" s="701"/>
      <c r="Q329" s="703"/>
      <c r="R329" s="631"/>
      <c r="S329" s="632"/>
      <c r="T329" s="632"/>
      <c r="U329" s="381" t="s">
        <v>112</v>
      </c>
      <c r="V329" s="631"/>
      <c r="W329" s="632"/>
      <c r="X329" s="632"/>
      <c r="Y329" s="381" t="s">
        <v>112</v>
      </c>
      <c r="Z329" s="631"/>
      <c r="AA329" s="632"/>
      <c r="AB329" s="632"/>
      <c r="AC329" s="381" t="s">
        <v>112</v>
      </c>
      <c r="AD329" s="631"/>
      <c r="AE329" s="632"/>
      <c r="AF329" s="632"/>
      <c r="AG329" s="381" t="s">
        <v>112</v>
      </c>
      <c r="AH329" s="631"/>
      <c r="AI329" s="632"/>
      <c r="AJ329" s="632"/>
      <c r="AK329" s="381" t="s">
        <v>112</v>
      </c>
      <c r="AL329" s="456"/>
      <c r="AM329" s="31"/>
      <c r="AN329" s="384"/>
      <c r="AO329" s="384"/>
      <c r="AP329" s="384"/>
      <c r="AQ329" s="384"/>
      <c r="AR329" s="384"/>
      <c r="AS329" s="384"/>
      <c r="AT329" s="384"/>
      <c r="AU329" s="384"/>
      <c r="AV329" s="384"/>
      <c r="AW329" s="384"/>
      <c r="AX329" s="384"/>
      <c r="AY329" s="384"/>
      <c r="AZ329" s="384"/>
      <c r="BA329" s="384"/>
      <c r="BB329" s="384"/>
      <c r="BC329" s="384"/>
      <c r="BD329" s="384"/>
      <c r="BE329" s="384"/>
      <c r="BF329" s="384"/>
      <c r="BG329" s="384"/>
      <c r="BH329" s="384"/>
      <c r="BI329" s="384"/>
      <c r="BJ329" s="384"/>
      <c r="BK329" s="384"/>
      <c r="BL329" s="384"/>
      <c r="BM329" s="384"/>
      <c r="BN329" s="384"/>
    </row>
    <row r="330" spans="2:66" s="447" customFormat="1" ht="20.100000000000001" customHeight="1">
      <c r="B330" s="241"/>
      <c r="C330" s="1147">
        <f>+C328+1</f>
        <v>9</v>
      </c>
      <c r="D330" s="666"/>
      <c r="E330" s="667"/>
      <c r="F330" s="667"/>
      <c r="G330" s="668"/>
      <c r="H330" s="666"/>
      <c r="I330" s="667"/>
      <c r="J330" s="667"/>
      <c r="K330" s="668"/>
      <c r="L330" s="694" t="s">
        <v>223</v>
      </c>
      <c r="M330" s="695"/>
      <c r="N330" s="698"/>
      <c r="O330" s="699"/>
      <c r="P330" s="699"/>
      <c r="Q330" s="702" t="s">
        <v>112</v>
      </c>
      <c r="R330" s="666" t="s">
        <v>117</v>
      </c>
      <c r="S330" s="667"/>
      <c r="T330" s="667"/>
      <c r="U330" s="668"/>
      <c r="V330" s="666" t="s">
        <v>117</v>
      </c>
      <c r="W330" s="667"/>
      <c r="X330" s="667"/>
      <c r="Y330" s="668"/>
      <c r="Z330" s="631"/>
      <c r="AA330" s="632"/>
      <c r="AB330" s="632"/>
      <c r="AC330" s="381" t="s">
        <v>112</v>
      </c>
      <c r="AD330" s="631"/>
      <c r="AE330" s="632"/>
      <c r="AF330" s="632"/>
      <c r="AG330" s="381" t="s">
        <v>112</v>
      </c>
      <c r="AH330" s="631"/>
      <c r="AI330" s="632"/>
      <c r="AJ330" s="632"/>
      <c r="AK330" s="381" t="s">
        <v>112</v>
      </c>
      <c r="AL330" s="456"/>
      <c r="AM330" s="31"/>
      <c r="AN330" s="384"/>
      <c r="AO330" s="384"/>
      <c r="AP330" s="384"/>
      <c r="AQ330" s="384"/>
      <c r="AR330" s="384"/>
      <c r="AS330" s="384"/>
      <c r="AT330" s="384"/>
      <c r="AU330" s="384"/>
      <c r="AV330" s="384"/>
      <c r="AW330" s="384"/>
      <c r="AX330" s="384"/>
      <c r="AY330" s="384"/>
      <c r="AZ330" s="384"/>
      <c r="BA330" s="384"/>
      <c r="BB330" s="384"/>
      <c r="BC330" s="384"/>
      <c r="BD330" s="384"/>
      <c r="BE330" s="384"/>
      <c r="BF330" s="384"/>
      <c r="BG330" s="384"/>
      <c r="BH330" s="384"/>
      <c r="BI330" s="384"/>
      <c r="BJ330" s="384"/>
      <c r="BK330" s="384"/>
      <c r="BL330" s="384"/>
      <c r="BM330" s="384"/>
      <c r="BN330" s="384"/>
    </row>
    <row r="331" spans="2:66" s="447" customFormat="1" ht="20.100000000000001" customHeight="1">
      <c r="B331" s="241"/>
      <c r="C331" s="687"/>
      <c r="D331" s="691"/>
      <c r="E331" s="692"/>
      <c r="F331" s="692"/>
      <c r="G331" s="693"/>
      <c r="H331" s="691"/>
      <c r="I331" s="692"/>
      <c r="J331" s="692"/>
      <c r="K331" s="693"/>
      <c r="L331" s="696"/>
      <c r="M331" s="697"/>
      <c r="N331" s="700"/>
      <c r="O331" s="701"/>
      <c r="P331" s="701"/>
      <c r="Q331" s="703"/>
      <c r="R331" s="631"/>
      <c r="S331" s="632"/>
      <c r="T331" s="632"/>
      <c r="U331" s="381" t="s">
        <v>112</v>
      </c>
      <c r="V331" s="631"/>
      <c r="W331" s="632"/>
      <c r="X331" s="632"/>
      <c r="Y331" s="381" t="s">
        <v>112</v>
      </c>
      <c r="Z331" s="631"/>
      <c r="AA331" s="632"/>
      <c r="AB331" s="632"/>
      <c r="AC331" s="381" t="s">
        <v>112</v>
      </c>
      <c r="AD331" s="631"/>
      <c r="AE331" s="632"/>
      <c r="AF331" s="632"/>
      <c r="AG331" s="381" t="s">
        <v>112</v>
      </c>
      <c r="AH331" s="631"/>
      <c r="AI331" s="632"/>
      <c r="AJ331" s="632"/>
      <c r="AK331" s="381" t="s">
        <v>112</v>
      </c>
      <c r="AL331" s="456"/>
      <c r="AM331" s="31"/>
      <c r="AN331" s="384"/>
      <c r="AO331" s="384"/>
      <c r="AP331" s="384"/>
      <c r="AQ331" s="384"/>
      <c r="AR331" s="384"/>
      <c r="AS331" s="384"/>
      <c r="AT331" s="384"/>
      <c r="AU331" s="384"/>
      <c r="AV331" s="384"/>
      <c r="AW331" s="384"/>
      <c r="AX331" s="384"/>
      <c r="AY331" s="384"/>
      <c r="AZ331" s="384"/>
      <c r="BA331" s="384"/>
      <c r="BB331" s="384"/>
      <c r="BC331" s="384"/>
      <c r="BD331" s="384"/>
      <c r="BE331" s="384"/>
      <c r="BF331" s="384"/>
      <c r="BG331" s="384"/>
      <c r="BH331" s="384"/>
      <c r="BI331" s="384"/>
      <c r="BJ331" s="384"/>
      <c r="BK331" s="384"/>
      <c r="BL331" s="384"/>
      <c r="BM331" s="384"/>
      <c r="BN331" s="384"/>
    </row>
    <row r="332" spans="2:66" s="447" customFormat="1" ht="20.100000000000001" customHeight="1">
      <c r="B332" s="241"/>
      <c r="C332" s="1147">
        <f>+C330+1</f>
        <v>10</v>
      </c>
      <c r="D332" s="666"/>
      <c r="E332" s="667"/>
      <c r="F332" s="667"/>
      <c r="G332" s="668"/>
      <c r="H332" s="666"/>
      <c r="I332" s="667"/>
      <c r="J332" s="667"/>
      <c r="K332" s="668"/>
      <c r="L332" s="694" t="s">
        <v>223</v>
      </c>
      <c r="M332" s="695"/>
      <c r="N332" s="698"/>
      <c r="O332" s="699"/>
      <c r="P332" s="699"/>
      <c r="Q332" s="702" t="s">
        <v>112</v>
      </c>
      <c r="R332" s="666" t="s">
        <v>117</v>
      </c>
      <c r="S332" s="667"/>
      <c r="T332" s="667"/>
      <c r="U332" s="668"/>
      <c r="V332" s="666" t="s">
        <v>117</v>
      </c>
      <c r="W332" s="667"/>
      <c r="X332" s="667"/>
      <c r="Y332" s="668"/>
      <c r="Z332" s="631"/>
      <c r="AA332" s="632"/>
      <c r="AB332" s="632"/>
      <c r="AC332" s="381" t="s">
        <v>112</v>
      </c>
      <c r="AD332" s="631"/>
      <c r="AE332" s="632"/>
      <c r="AF332" s="632"/>
      <c r="AG332" s="381" t="s">
        <v>112</v>
      </c>
      <c r="AH332" s="631"/>
      <c r="AI332" s="632"/>
      <c r="AJ332" s="632"/>
      <c r="AK332" s="381" t="s">
        <v>112</v>
      </c>
      <c r="AL332" s="456"/>
      <c r="AM332" s="31"/>
      <c r="AN332" s="384"/>
      <c r="AO332" s="384"/>
      <c r="AP332" s="384"/>
      <c r="AQ332" s="384"/>
      <c r="AR332" s="384"/>
      <c r="AS332" s="384"/>
      <c r="AT332" s="384"/>
      <c r="AU332" s="384"/>
      <c r="AV332" s="384"/>
      <c r="AW332" s="384"/>
      <c r="AX332" s="384"/>
      <c r="AY332" s="384"/>
      <c r="AZ332" s="384"/>
      <c r="BA332" s="384"/>
      <c r="BB332" s="384"/>
      <c r="BC332" s="384"/>
      <c r="BD332" s="384"/>
      <c r="BE332" s="384"/>
      <c r="BF332" s="384"/>
      <c r="BG332" s="384"/>
      <c r="BH332" s="384"/>
      <c r="BI332" s="384"/>
      <c r="BJ332" s="384"/>
      <c r="BK332" s="384"/>
      <c r="BL332" s="384"/>
      <c r="BM332" s="384"/>
      <c r="BN332" s="384"/>
    </row>
    <row r="333" spans="2:66" s="447" customFormat="1" ht="20.100000000000001" customHeight="1">
      <c r="B333" s="241"/>
      <c r="C333" s="687"/>
      <c r="D333" s="691"/>
      <c r="E333" s="692"/>
      <c r="F333" s="692"/>
      <c r="G333" s="693"/>
      <c r="H333" s="691"/>
      <c r="I333" s="692"/>
      <c r="J333" s="692"/>
      <c r="K333" s="693"/>
      <c r="L333" s="696"/>
      <c r="M333" s="697"/>
      <c r="N333" s="700"/>
      <c r="O333" s="701"/>
      <c r="P333" s="701"/>
      <c r="Q333" s="703"/>
      <c r="R333" s="631"/>
      <c r="S333" s="632"/>
      <c r="T333" s="632"/>
      <c r="U333" s="381" t="s">
        <v>112</v>
      </c>
      <c r="V333" s="631"/>
      <c r="W333" s="632"/>
      <c r="X333" s="632"/>
      <c r="Y333" s="381" t="s">
        <v>112</v>
      </c>
      <c r="Z333" s="631"/>
      <c r="AA333" s="632"/>
      <c r="AB333" s="632"/>
      <c r="AC333" s="381" t="s">
        <v>112</v>
      </c>
      <c r="AD333" s="631"/>
      <c r="AE333" s="632"/>
      <c r="AF333" s="632"/>
      <c r="AG333" s="381" t="s">
        <v>112</v>
      </c>
      <c r="AH333" s="631"/>
      <c r="AI333" s="632"/>
      <c r="AJ333" s="632"/>
      <c r="AK333" s="381" t="s">
        <v>112</v>
      </c>
      <c r="AL333" s="456"/>
      <c r="AM333" s="31"/>
      <c r="AN333" s="384"/>
      <c r="AO333" s="384"/>
      <c r="AP333" s="384"/>
      <c r="AQ333" s="384"/>
      <c r="AR333" s="384"/>
      <c r="AS333" s="384"/>
      <c r="AT333" s="384"/>
      <c r="AU333" s="384"/>
      <c r="AV333" s="384"/>
      <c r="AW333" s="384"/>
      <c r="AX333" s="384"/>
      <c r="AY333" s="384"/>
      <c r="AZ333" s="384"/>
      <c r="BA333" s="384"/>
      <c r="BB333" s="384"/>
      <c r="BC333" s="384"/>
      <c r="BD333" s="384"/>
      <c r="BE333" s="384"/>
      <c r="BF333" s="384"/>
      <c r="BG333" s="384"/>
      <c r="BH333" s="384"/>
      <c r="BI333" s="384"/>
      <c r="BJ333" s="384"/>
      <c r="BK333" s="384"/>
      <c r="BL333" s="384"/>
      <c r="BM333" s="384"/>
      <c r="BN333" s="384"/>
    </row>
    <row r="334" spans="2:66" s="447" customFormat="1" ht="20.100000000000001" customHeight="1">
      <c r="B334" s="241"/>
      <c r="C334" s="1147">
        <f>+C332+1</f>
        <v>11</v>
      </c>
      <c r="D334" s="666"/>
      <c r="E334" s="667"/>
      <c r="F334" s="667"/>
      <c r="G334" s="668"/>
      <c r="H334" s="666"/>
      <c r="I334" s="667"/>
      <c r="J334" s="667"/>
      <c r="K334" s="668"/>
      <c r="L334" s="694" t="s">
        <v>223</v>
      </c>
      <c r="M334" s="695"/>
      <c r="N334" s="698"/>
      <c r="O334" s="699"/>
      <c r="P334" s="699"/>
      <c r="Q334" s="702" t="s">
        <v>112</v>
      </c>
      <c r="R334" s="666" t="s">
        <v>117</v>
      </c>
      <c r="S334" s="667"/>
      <c r="T334" s="667"/>
      <c r="U334" s="668"/>
      <c r="V334" s="666" t="s">
        <v>117</v>
      </c>
      <c r="W334" s="667"/>
      <c r="X334" s="667"/>
      <c r="Y334" s="668"/>
      <c r="Z334" s="631"/>
      <c r="AA334" s="632"/>
      <c r="AB334" s="632"/>
      <c r="AC334" s="381" t="s">
        <v>112</v>
      </c>
      <c r="AD334" s="631"/>
      <c r="AE334" s="632"/>
      <c r="AF334" s="632"/>
      <c r="AG334" s="381" t="s">
        <v>112</v>
      </c>
      <c r="AH334" s="348"/>
      <c r="AI334" s="349"/>
      <c r="AJ334" s="349"/>
      <c r="AK334" s="381" t="s">
        <v>112</v>
      </c>
      <c r="AL334" s="456"/>
      <c r="AM334" s="31"/>
      <c r="AN334" s="384"/>
      <c r="AO334" s="384"/>
      <c r="AP334" s="384"/>
      <c r="AQ334" s="384"/>
      <c r="AR334" s="384"/>
      <c r="AS334" s="384"/>
      <c r="AT334" s="384"/>
      <c r="AU334" s="384"/>
      <c r="AV334" s="384"/>
      <c r="AW334" s="384"/>
      <c r="AX334" s="384"/>
      <c r="AY334" s="384"/>
      <c r="AZ334" s="384"/>
      <c r="BA334" s="384"/>
      <c r="BB334" s="384"/>
      <c r="BC334" s="384"/>
      <c r="BD334" s="384"/>
      <c r="BE334" s="384"/>
      <c r="BF334" s="384"/>
      <c r="BG334" s="384"/>
      <c r="BH334" s="384"/>
      <c r="BI334" s="384"/>
      <c r="BJ334" s="384"/>
      <c r="BK334" s="384"/>
      <c r="BL334" s="384"/>
      <c r="BM334" s="384"/>
      <c r="BN334" s="384"/>
    </row>
    <row r="335" spans="2:66" s="447" customFormat="1" ht="20.100000000000001" customHeight="1">
      <c r="B335" s="241"/>
      <c r="C335" s="687"/>
      <c r="D335" s="691"/>
      <c r="E335" s="692"/>
      <c r="F335" s="692"/>
      <c r="G335" s="693"/>
      <c r="H335" s="691"/>
      <c r="I335" s="692"/>
      <c r="J335" s="692"/>
      <c r="K335" s="693"/>
      <c r="L335" s="696"/>
      <c r="M335" s="697"/>
      <c r="N335" s="700"/>
      <c r="O335" s="701"/>
      <c r="P335" s="701"/>
      <c r="Q335" s="703"/>
      <c r="R335" s="631"/>
      <c r="S335" s="632"/>
      <c r="T335" s="632"/>
      <c r="U335" s="381" t="s">
        <v>112</v>
      </c>
      <c r="V335" s="631"/>
      <c r="W335" s="632"/>
      <c r="X335" s="632"/>
      <c r="Y335" s="381" t="s">
        <v>112</v>
      </c>
      <c r="Z335" s="631"/>
      <c r="AA335" s="632"/>
      <c r="AB335" s="632"/>
      <c r="AC335" s="381" t="s">
        <v>112</v>
      </c>
      <c r="AD335" s="631"/>
      <c r="AE335" s="632"/>
      <c r="AF335" s="632"/>
      <c r="AG335" s="381" t="s">
        <v>112</v>
      </c>
      <c r="AH335" s="631"/>
      <c r="AI335" s="632"/>
      <c r="AJ335" s="632"/>
      <c r="AK335" s="381" t="s">
        <v>112</v>
      </c>
      <c r="AL335" s="456"/>
      <c r="AM335" s="31"/>
      <c r="AN335" s="384"/>
      <c r="AO335" s="384"/>
      <c r="AP335" s="384"/>
      <c r="AQ335" s="384"/>
      <c r="AR335" s="384"/>
      <c r="AS335" s="384"/>
      <c r="AT335" s="384"/>
      <c r="AU335" s="384"/>
      <c r="AV335" s="384"/>
      <c r="AW335" s="384"/>
      <c r="AX335" s="384"/>
      <c r="AY335" s="384"/>
      <c r="AZ335" s="384"/>
      <c r="BA335" s="384"/>
      <c r="BB335" s="384"/>
      <c r="BC335" s="384"/>
      <c r="BD335" s="384"/>
      <c r="BE335" s="384"/>
      <c r="BF335" s="384"/>
      <c r="BG335" s="384"/>
      <c r="BH335" s="384"/>
      <c r="BI335" s="384"/>
      <c r="BJ335" s="384"/>
      <c r="BK335" s="384"/>
      <c r="BL335" s="384"/>
      <c r="BM335" s="384"/>
      <c r="BN335" s="384"/>
    </row>
    <row r="336" spans="2:66" s="447" customFormat="1" ht="20.100000000000001" customHeight="1">
      <c r="B336" s="241"/>
      <c r="C336" s="1147">
        <f>+C334+1</f>
        <v>12</v>
      </c>
      <c r="D336" s="666"/>
      <c r="E336" s="667"/>
      <c r="F336" s="667"/>
      <c r="G336" s="668"/>
      <c r="H336" s="666"/>
      <c r="I336" s="667"/>
      <c r="J336" s="667"/>
      <c r="K336" s="668"/>
      <c r="L336" s="694" t="s">
        <v>223</v>
      </c>
      <c r="M336" s="695"/>
      <c r="N336" s="698"/>
      <c r="O336" s="699"/>
      <c r="P336" s="699"/>
      <c r="Q336" s="702" t="s">
        <v>112</v>
      </c>
      <c r="R336" s="666" t="s">
        <v>117</v>
      </c>
      <c r="S336" s="667"/>
      <c r="T336" s="667"/>
      <c r="U336" s="668"/>
      <c r="V336" s="666" t="s">
        <v>117</v>
      </c>
      <c r="W336" s="667"/>
      <c r="X336" s="667"/>
      <c r="Y336" s="668"/>
      <c r="Z336" s="631"/>
      <c r="AA336" s="632"/>
      <c r="AB336" s="632"/>
      <c r="AC336" s="381" t="s">
        <v>112</v>
      </c>
      <c r="AD336" s="631"/>
      <c r="AE336" s="632"/>
      <c r="AF336" s="632"/>
      <c r="AG336" s="381" t="s">
        <v>112</v>
      </c>
      <c r="AH336" s="631"/>
      <c r="AI336" s="632"/>
      <c r="AJ336" s="632"/>
      <c r="AK336" s="381" t="s">
        <v>112</v>
      </c>
      <c r="AL336" s="456"/>
      <c r="AM336" s="31"/>
      <c r="AN336" s="384"/>
      <c r="AO336" s="384"/>
      <c r="AP336" s="384"/>
      <c r="AQ336" s="384"/>
      <c r="AR336" s="384"/>
      <c r="AS336" s="384"/>
      <c r="AT336" s="384"/>
      <c r="AU336" s="384"/>
      <c r="AV336" s="384"/>
      <c r="AW336" s="384"/>
      <c r="AX336" s="384"/>
      <c r="AY336" s="384"/>
      <c r="AZ336" s="384"/>
      <c r="BA336" s="384"/>
      <c r="BB336" s="384"/>
      <c r="BC336" s="384"/>
      <c r="BD336" s="384"/>
      <c r="BE336" s="384"/>
      <c r="BF336" s="384"/>
      <c r="BG336" s="384"/>
      <c r="BH336" s="384"/>
      <c r="BI336" s="384"/>
      <c r="BJ336" s="384"/>
      <c r="BK336" s="384"/>
      <c r="BL336" s="384"/>
      <c r="BM336" s="384"/>
      <c r="BN336" s="384"/>
    </row>
    <row r="337" spans="2:66" s="251" customFormat="1" ht="20.100000000000001" customHeight="1">
      <c r="B337" s="241"/>
      <c r="C337" s="687"/>
      <c r="D337" s="691"/>
      <c r="E337" s="692"/>
      <c r="F337" s="692"/>
      <c r="G337" s="693"/>
      <c r="H337" s="691"/>
      <c r="I337" s="692"/>
      <c r="J337" s="692"/>
      <c r="K337" s="693"/>
      <c r="L337" s="696"/>
      <c r="M337" s="697"/>
      <c r="N337" s="700"/>
      <c r="O337" s="701"/>
      <c r="P337" s="701"/>
      <c r="Q337" s="703"/>
      <c r="R337" s="631"/>
      <c r="S337" s="632"/>
      <c r="T337" s="632"/>
      <c r="U337" s="381" t="s">
        <v>112</v>
      </c>
      <c r="V337" s="631"/>
      <c r="W337" s="632"/>
      <c r="X337" s="632"/>
      <c r="Y337" s="381" t="s">
        <v>112</v>
      </c>
      <c r="Z337" s="631"/>
      <c r="AA337" s="632"/>
      <c r="AB337" s="632"/>
      <c r="AC337" s="381" t="s">
        <v>112</v>
      </c>
      <c r="AD337" s="631"/>
      <c r="AE337" s="632"/>
      <c r="AF337" s="632"/>
      <c r="AG337" s="381" t="s">
        <v>112</v>
      </c>
      <c r="AH337" s="631"/>
      <c r="AI337" s="632"/>
      <c r="AJ337" s="632"/>
      <c r="AK337" s="381" t="s">
        <v>112</v>
      </c>
      <c r="AL337" s="241"/>
      <c r="AM337" s="241"/>
      <c r="AN337" s="404"/>
      <c r="AO337" s="404"/>
      <c r="AP337" s="404"/>
      <c r="AQ337" s="404"/>
      <c r="AR337" s="404"/>
      <c r="AS337" s="404"/>
      <c r="AT337" s="404"/>
      <c r="AU337" s="404"/>
      <c r="AV337" s="404"/>
      <c r="AW337" s="404"/>
      <c r="AX337" s="404"/>
      <c r="AY337" s="404"/>
      <c r="AZ337" s="404"/>
      <c r="BA337" s="404"/>
      <c r="BB337" s="404"/>
      <c r="BC337" s="404"/>
      <c r="BD337" s="404"/>
      <c r="BE337" s="404"/>
      <c r="BF337" s="404"/>
      <c r="BG337" s="404"/>
      <c r="BH337" s="404"/>
      <c r="BI337" s="404"/>
      <c r="BJ337" s="404"/>
      <c r="BK337" s="404"/>
      <c r="BL337" s="404"/>
      <c r="BM337" s="404"/>
      <c r="BN337" s="404"/>
    </row>
    <row r="338" spans="2:66" s="251" customFormat="1" ht="20.100000000000001" customHeight="1">
      <c r="B338" s="241"/>
      <c r="C338" s="1147">
        <f>+C336+1</f>
        <v>13</v>
      </c>
      <c r="D338" s="666"/>
      <c r="E338" s="667"/>
      <c r="F338" s="667"/>
      <c r="G338" s="668"/>
      <c r="H338" s="666"/>
      <c r="I338" s="667"/>
      <c r="J338" s="667"/>
      <c r="K338" s="668"/>
      <c r="L338" s="694" t="s">
        <v>223</v>
      </c>
      <c r="M338" s="695"/>
      <c r="N338" s="698"/>
      <c r="O338" s="699"/>
      <c r="P338" s="699"/>
      <c r="Q338" s="702" t="s">
        <v>112</v>
      </c>
      <c r="R338" s="666" t="s">
        <v>117</v>
      </c>
      <c r="S338" s="667"/>
      <c r="T338" s="667"/>
      <c r="U338" s="668"/>
      <c r="V338" s="666" t="s">
        <v>117</v>
      </c>
      <c r="W338" s="667"/>
      <c r="X338" s="667"/>
      <c r="Y338" s="668"/>
      <c r="Z338" s="631"/>
      <c r="AA338" s="632"/>
      <c r="AB338" s="632"/>
      <c r="AC338" s="381" t="s">
        <v>112</v>
      </c>
      <c r="AD338" s="631"/>
      <c r="AE338" s="632"/>
      <c r="AF338" s="632"/>
      <c r="AG338" s="381" t="s">
        <v>112</v>
      </c>
      <c r="AH338" s="631"/>
      <c r="AI338" s="632"/>
      <c r="AJ338" s="632"/>
      <c r="AK338" s="381" t="s">
        <v>112</v>
      </c>
      <c r="AL338" s="241"/>
      <c r="AM338" s="241"/>
      <c r="AN338" s="404"/>
      <c r="AO338" s="404"/>
      <c r="AP338" s="404"/>
      <c r="AQ338" s="404"/>
      <c r="AR338" s="404"/>
      <c r="AS338" s="404"/>
      <c r="AT338" s="404"/>
      <c r="AU338" s="404"/>
      <c r="AV338" s="404"/>
      <c r="AW338" s="404"/>
      <c r="AX338" s="404"/>
      <c r="AY338" s="404"/>
      <c r="AZ338" s="404"/>
      <c r="BA338" s="404"/>
      <c r="BB338" s="404"/>
      <c r="BC338" s="404"/>
      <c r="BD338" s="404"/>
      <c r="BE338" s="404"/>
      <c r="BF338" s="404"/>
      <c r="BG338" s="404"/>
      <c r="BH338" s="404"/>
      <c r="BI338" s="404"/>
      <c r="BJ338" s="404"/>
      <c r="BK338" s="404"/>
      <c r="BL338" s="404"/>
      <c r="BM338" s="404"/>
      <c r="BN338" s="404"/>
    </row>
    <row r="339" spans="2:66" s="251" customFormat="1" ht="20.100000000000001" customHeight="1">
      <c r="B339" s="241"/>
      <c r="C339" s="687"/>
      <c r="D339" s="691"/>
      <c r="E339" s="692"/>
      <c r="F339" s="692"/>
      <c r="G339" s="693"/>
      <c r="H339" s="691"/>
      <c r="I339" s="692"/>
      <c r="J339" s="692"/>
      <c r="K339" s="693"/>
      <c r="L339" s="696"/>
      <c r="M339" s="697"/>
      <c r="N339" s="700"/>
      <c r="O339" s="701"/>
      <c r="P339" s="701"/>
      <c r="Q339" s="703"/>
      <c r="R339" s="631"/>
      <c r="S339" s="632"/>
      <c r="T339" s="632"/>
      <c r="U339" s="381" t="s">
        <v>112</v>
      </c>
      <c r="V339" s="631"/>
      <c r="W339" s="632"/>
      <c r="X339" s="632"/>
      <c r="Y339" s="381" t="s">
        <v>112</v>
      </c>
      <c r="Z339" s="631"/>
      <c r="AA339" s="632"/>
      <c r="AB339" s="632"/>
      <c r="AC339" s="381" t="s">
        <v>112</v>
      </c>
      <c r="AD339" s="631"/>
      <c r="AE339" s="632"/>
      <c r="AF339" s="632"/>
      <c r="AG339" s="381" t="s">
        <v>112</v>
      </c>
      <c r="AH339" s="631"/>
      <c r="AI339" s="632"/>
      <c r="AJ339" s="632"/>
      <c r="AK339" s="381" t="s">
        <v>112</v>
      </c>
      <c r="AL339" s="241"/>
      <c r="AM339" s="241"/>
      <c r="AN339" s="404"/>
      <c r="AO339" s="404"/>
      <c r="AP339" s="404"/>
      <c r="AQ339" s="404"/>
      <c r="AR339" s="404"/>
      <c r="AS339" s="404"/>
      <c r="AT339" s="404"/>
      <c r="AU339" s="404"/>
      <c r="AV339" s="404"/>
      <c r="AW339" s="404"/>
      <c r="AX339" s="404"/>
      <c r="AY339" s="404"/>
      <c r="AZ339" s="404"/>
      <c r="BA339" s="404"/>
      <c r="BB339" s="404"/>
      <c r="BC339" s="404"/>
      <c r="BD339" s="404"/>
      <c r="BE339" s="404"/>
      <c r="BF339" s="404"/>
      <c r="BG339" s="404"/>
      <c r="BH339" s="404"/>
      <c r="BI339" s="404"/>
      <c r="BJ339" s="404"/>
      <c r="BK339" s="404"/>
      <c r="BL339" s="404"/>
      <c r="BM339" s="404"/>
      <c r="BN339" s="404"/>
    </row>
    <row r="340" spans="2:66" s="251" customFormat="1" ht="20.100000000000001" customHeight="1">
      <c r="B340" s="241"/>
      <c r="C340" s="1147">
        <f>+C338+1</f>
        <v>14</v>
      </c>
      <c r="D340" s="666"/>
      <c r="E340" s="667"/>
      <c r="F340" s="667"/>
      <c r="G340" s="668"/>
      <c r="H340" s="666"/>
      <c r="I340" s="667"/>
      <c r="J340" s="667"/>
      <c r="K340" s="668"/>
      <c r="L340" s="694" t="s">
        <v>223</v>
      </c>
      <c r="M340" s="695"/>
      <c r="N340" s="698"/>
      <c r="O340" s="699"/>
      <c r="P340" s="699"/>
      <c r="Q340" s="702" t="s">
        <v>112</v>
      </c>
      <c r="R340" s="666" t="s">
        <v>117</v>
      </c>
      <c r="S340" s="667"/>
      <c r="T340" s="667"/>
      <c r="U340" s="668"/>
      <c r="V340" s="666" t="s">
        <v>117</v>
      </c>
      <c r="W340" s="667"/>
      <c r="X340" s="667"/>
      <c r="Y340" s="668"/>
      <c r="Z340" s="631"/>
      <c r="AA340" s="632"/>
      <c r="AB340" s="632"/>
      <c r="AC340" s="381" t="s">
        <v>112</v>
      </c>
      <c r="AD340" s="631"/>
      <c r="AE340" s="632"/>
      <c r="AF340" s="632"/>
      <c r="AG340" s="381" t="s">
        <v>112</v>
      </c>
      <c r="AH340" s="631"/>
      <c r="AI340" s="632"/>
      <c r="AJ340" s="632"/>
      <c r="AK340" s="381" t="s">
        <v>112</v>
      </c>
      <c r="AL340" s="241"/>
      <c r="AM340" s="241"/>
      <c r="AN340" s="404"/>
      <c r="AO340" s="404"/>
      <c r="AP340" s="404"/>
      <c r="AQ340" s="404"/>
      <c r="AR340" s="404"/>
      <c r="AS340" s="404"/>
      <c r="AT340" s="404"/>
      <c r="AU340" s="404"/>
      <c r="AV340" s="404"/>
      <c r="AW340" s="404"/>
      <c r="AX340" s="404"/>
      <c r="AY340" s="404"/>
      <c r="AZ340" s="404"/>
      <c r="BA340" s="404"/>
      <c r="BB340" s="404"/>
      <c r="BC340" s="404"/>
      <c r="BD340" s="404"/>
      <c r="BE340" s="404"/>
      <c r="BF340" s="404"/>
      <c r="BG340" s="404"/>
      <c r="BH340" s="404"/>
      <c r="BI340" s="404"/>
      <c r="BJ340" s="404"/>
      <c r="BK340" s="404"/>
      <c r="BL340" s="404"/>
      <c r="BM340" s="404"/>
      <c r="BN340" s="404"/>
    </row>
    <row r="341" spans="2:66" s="251" customFormat="1" ht="20.100000000000001" customHeight="1">
      <c r="B341" s="241"/>
      <c r="C341" s="687"/>
      <c r="D341" s="691"/>
      <c r="E341" s="692"/>
      <c r="F341" s="692"/>
      <c r="G341" s="693"/>
      <c r="H341" s="691"/>
      <c r="I341" s="692"/>
      <c r="J341" s="692"/>
      <c r="K341" s="693"/>
      <c r="L341" s="696"/>
      <c r="M341" s="697"/>
      <c r="N341" s="700"/>
      <c r="O341" s="701"/>
      <c r="P341" s="701"/>
      <c r="Q341" s="703"/>
      <c r="R341" s="631"/>
      <c r="S341" s="632"/>
      <c r="T341" s="632"/>
      <c r="U341" s="381" t="s">
        <v>112</v>
      </c>
      <c r="V341" s="631"/>
      <c r="W341" s="632"/>
      <c r="X341" s="632"/>
      <c r="Y341" s="381" t="s">
        <v>112</v>
      </c>
      <c r="Z341" s="631"/>
      <c r="AA341" s="632"/>
      <c r="AB341" s="632"/>
      <c r="AC341" s="381" t="s">
        <v>112</v>
      </c>
      <c r="AD341" s="631"/>
      <c r="AE341" s="632"/>
      <c r="AF341" s="632"/>
      <c r="AG341" s="381" t="s">
        <v>112</v>
      </c>
      <c r="AH341" s="631"/>
      <c r="AI341" s="632"/>
      <c r="AJ341" s="632"/>
      <c r="AK341" s="381" t="s">
        <v>112</v>
      </c>
      <c r="AL341" s="241"/>
      <c r="AM341" s="241"/>
      <c r="AN341" s="404"/>
      <c r="AO341" s="404"/>
      <c r="AP341" s="404"/>
      <c r="AQ341" s="404"/>
      <c r="AR341" s="404"/>
      <c r="AS341" s="404"/>
      <c r="AT341" s="404"/>
      <c r="AU341" s="404"/>
      <c r="AV341" s="404"/>
      <c r="AW341" s="404"/>
      <c r="AX341" s="404"/>
      <c r="AY341" s="404"/>
      <c r="AZ341" s="404"/>
      <c r="BA341" s="404"/>
      <c r="BB341" s="404"/>
      <c r="BC341" s="404"/>
      <c r="BD341" s="404"/>
      <c r="BE341" s="404"/>
      <c r="BF341" s="404"/>
      <c r="BG341" s="404"/>
      <c r="BH341" s="404"/>
      <c r="BI341" s="404"/>
      <c r="BJ341" s="404"/>
      <c r="BK341" s="404"/>
      <c r="BL341" s="404"/>
      <c r="BM341" s="404"/>
      <c r="BN341" s="404"/>
    </row>
    <row r="342" spans="2:66" s="447" customFormat="1" ht="20.100000000000001" customHeight="1">
      <c r="B342" s="241"/>
      <c r="C342" s="1147">
        <f>+C340+1</f>
        <v>15</v>
      </c>
      <c r="D342" s="666"/>
      <c r="E342" s="667"/>
      <c r="F342" s="667"/>
      <c r="G342" s="668"/>
      <c r="H342" s="666"/>
      <c r="I342" s="667"/>
      <c r="J342" s="667"/>
      <c r="K342" s="668"/>
      <c r="L342" s="694" t="s">
        <v>223</v>
      </c>
      <c r="M342" s="695"/>
      <c r="N342" s="698"/>
      <c r="O342" s="699"/>
      <c r="P342" s="699"/>
      <c r="Q342" s="702" t="s">
        <v>112</v>
      </c>
      <c r="R342" s="666" t="s">
        <v>117</v>
      </c>
      <c r="S342" s="667"/>
      <c r="T342" s="667"/>
      <c r="U342" s="668"/>
      <c r="V342" s="666" t="s">
        <v>117</v>
      </c>
      <c r="W342" s="667"/>
      <c r="X342" s="667"/>
      <c r="Y342" s="668"/>
      <c r="Z342" s="631"/>
      <c r="AA342" s="632"/>
      <c r="AB342" s="632"/>
      <c r="AC342" s="381" t="s">
        <v>112</v>
      </c>
      <c r="AD342" s="631"/>
      <c r="AE342" s="632"/>
      <c r="AF342" s="632"/>
      <c r="AG342" s="381" t="s">
        <v>112</v>
      </c>
      <c r="AH342" s="631"/>
      <c r="AI342" s="632"/>
      <c r="AJ342" s="632"/>
      <c r="AK342" s="381" t="s">
        <v>112</v>
      </c>
      <c r="AL342" s="31"/>
      <c r="AM342" s="403"/>
      <c r="AN342" s="384"/>
      <c r="AO342" s="384"/>
      <c r="AP342" s="384"/>
      <c r="AQ342" s="384"/>
      <c r="AR342" s="384"/>
      <c r="AS342" s="384"/>
      <c r="AT342" s="384"/>
      <c r="AU342" s="384"/>
      <c r="AV342" s="384"/>
      <c r="AW342" s="384"/>
      <c r="AX342" s="384"/>
      <c r="AY342" s="384"/>
      <c r="AZ342" s="384"/>
      <c r="BA342" s="384"/>
      <c r="BB342" s="384"/>
      <c r="BC342" s="384"/>
      <c r="BD342" s="384"/>
      <c r="BE342" s="384"/>
      <c r="BF342" s="384"/>
      <c r="BG342" s="384"/>
      <c r="BH342" s="384"/>
      <c r="BI342" s="384"/>
      <c r="BJ342" s="384"/>
      <c r="BK342" s="384"/>
      <c r="BL342" s="384"/>
      <c r="BM342" s="384"/>
      <c r="BN342" s="384"/>
    </row>
    <row r="343" spans="2:66" s="252" customFormat="1" ht="20.100000000000001" customHeight="1">
      <c r="B343" s="241"/>
      <c r="C343" s="687"/>
      <c r="D343" s="691"/>
      <c r="E343" s="692"/>
      <c r="F343" s="692"/>
      <c r="G343" s="693"/>
      <c r="H343" s="691"/>
      <c r="I343" s="692"/>
      <c r="J343" s="692"/>
      <c r="K343" s="693"/>
      <c r="L343" s="696"/>
      <c r="M343" s="697"/>
      <c r="N343" s="700"/>
      <c r="O343" s="701"/>
      <c r="P343" s="701"/>
      <c r="Q343" s="703"/>
      <c r="R343" s="631"/>
      <c r="S343" s="632"/>
      <c r="T343" s="632"/>
      <c r="U343" s="381" t="s">
        <v>112</v>
      </c>
      <c r="V343" s="631"/>
      <c r="W343" s="632"/>
      <c r="X343" s="632"/>
      <c r="Y343" s="381" t="s">
        <v>112</v>
      </c>
      <c r="Z343" s="631"/>
      <c r="AA343" s="632"/>
      <c r="AB343" s="632"/>
      <c r="AC343" s="381" t="s">
        <v>112</v>
      </c>
      <c r="AD343" s="631"/>
      <c r="AE343" s="632"/>
      <c r="AF343" s="632"/>
      <c r="AG343" s="381" t="s">
        <v>112</v>
      </c>
      <c r="AH343" s="631"/>
      <c r="AI343" s="632"/>
      <c r="AJ343" s="632"/>
      <c r="AK343" s="381" t="s">
        <v>112</v>
      </c>
      <c r="AL343" s="257"/>
      <c r="AM343" s="257"/>
      <c r="AN343" s="257"/>
      <c r="AO343" s="257"/>
      <c r="AP343" s="257"/>
      <c r="AQ343" s="257"/>
      <c r="AR343" s="257"/>
      <c r="AS343" s="257"/>
      <c r="AT343" s="257"/>
      <c r="AU343" s="257"/>
      <c r="AV343" s="257"/>
      <c r="AW343" s="257"/>
      <c r="AX343" s="257"/>
      <c r="AY343" s="257"/>
      <c r="AZ343" s="257"/>
      <c r="BA343" s="257"/>
      <c r="BB343" s="257"/>
      <c r="BC343" s="257"/>
      <c r="BD343" s="257"/>
      <c r="BE343" s="257"/>
      <c r="BF343" s="257"/>
      <c r="BG343" s="257"/>
      <c r="BH343" s="257"/>
    </row>
    <row r="344" spans="2:66" s="252" customFormat="1" ht="20.100000000000001" customHeight="1">
      <c r="B344" s="241"/>
      <c r="C344" s="1147">
        <f>+C342+1</f>
        <v>16</v>
      </c>
      <c r="D344" s="666"/>
      <c r="E344" s="667"/>
      <c r="F344" s="667"/>
      <c r="G344" s="668"/>
      <c r="H344" s="666"/>
      <c r="I344" s="667"/>
      <c r="J344" s="667"/>
      <c r="K344" s="668"/>
      <c r="L344" s="694" t="s">
        <v>223</v>
      </c>
      <c r="M344" s="695"/>
      <c r="N344" s="698"/>
      <c r="O344" s="699"/>
      <c r="P344" s="699"/>
      <c r="Q344" s="702" t="s">
        <v>112</v>
      </c>
      <c r="R344" s="666" t="s">
        <v>117</v>
      </c>
      <c r="S344" s="667"/>
      <c r="T344" s="667"/>
      <c r="U344" s="668"/>
      <c r="V344" s="666" t="s">
        <v>117</v>
      </c>
      <c r="W344" s="667"/>
      <c r="X344" s="667"/>
      <c r="Y344" s="668"/>
      <c r="Z344" s="631"/>
      <c r="AA344" s="632"/>
      <c r="AB344" s="632"/>
      <c r="AC344" s="381" t="s">
        <v>112</v>
      </c>
      <c r="AD344" s="631"/>
      <c r="AE344" s="632"/>
      <c r="AF344" s="632"/>
      <c r="AG344" s="381" t="s">
        <v>112</v>
      </c>
      <c r="AH344" s="631"/>
      <c r="AI344" s="632"/>
      <c r="AJ344" s="632"/>
      <c r="AK344" s="381" t="s">
        <v>112</v>
      </c>
      <c r="AL344" s="257"/>
      <c r="AM344" s="257"/>
      <c r="AN344" s="257"/>
      <c r="AO344" s="257"/>
      <c r="AP344" s="257"/>
      <c r="AQ344" s="257"/>
      <c r="AR344" s="257"/>
      <c r="AS344" s="257"/>
      <c r="AT344" s="257"/>
      <c r="AU344" s="257"/>
      <c r="AV344" s="257"/>
      <c r="AW344" s="257"/>
      <c r="AX344" s="257"/>
      <c r="AY344" s="257"/>
      <c r="AZ344" s="257"/>
      <c r="BA344" s="257"/>
      <c r="BB344" s="257"/>
      <c r="BC344" s="257"/>
      <c r="BD344" s="257"/>
      <c r="BE344" s="257"/>
      <c r="BF344" s="257"/>
      <c r="BG344" s="257"/>
      <c r="BH344" s="257"/>
    </row>
    <row r="345" spans="2:66" s="252" customFormat="1" ht="20.100000000000001" customHeight="1">
      <c r="B345" s="241"/>
      <c r="C345" s="687"/>
      <c r="D345" s="691"/>
      <c r="E345" s="692"/>
      <c r="F345" s="692"/>
      <c r="G345" s="693"/>
      <c r="H345" s="691"/>
      <c r="I345" s="692"/>
      <c r="J345" s="692"/>
      <c r="K345" s="693"/>
      <c r="L345" s="696"/>
      <c r="M345" s="697"/>
      <c r="N345" s="700"/>
      <c r="O345" s="701"/>
      <c r="P345" s="701"/>
      <c r="Q345" s="703"/>
      <c r="R345" s="631"/>
      <c r="S345" s="632"/>
      <c r="T345" s="632"/>
      <c r="U345" s="381" t="s">
        <v>112</v>
      </c>
      <c r="V345" s="631"/>
      <c r="W345" s="632"/>
      <c r="X345" s="632"/>
      <c r="Y345" s="381" t="s">
        <v>112</v>
      </c>
      <c r="Z345" s="631"/>
      <c r="AA345" s="632"/>
      <c r="AB345" s="632"/>
      <c r="AC345" s="381" t="s">
        <v>112</v>
      </c>
      <c r="AD345" s="631"/>
      <c r="AE345" s="632"/>
      <c r="AF345" s="632"/>
      <c r="AG345" s="381" t="s">
        <v>112</v>
      </c>
      <c r="AH345" s="631"/>
      <c r="AI345" s="632"/>
      <c r="AJ345" s="632"/>
      <c r="AK345" s="381" t="s">
        <v>112</v>
      </c>
      <c r="AL345" s="257"/>
      <c r="AM345" s="257"/>
      <c r="AN345" s="257"/>
      <c r="AO345" s="257"/>
      <c r="AP345" s="257"/>
      <c r="AQ345" s="257"/>
      <c r="AR345" s="257"/>
      <c r="AS345" s="257"/>
      <c r="AT345" s="257"/>
      <c r="AU345" s="257"/>
      <c r="AV345" s="257"/>
      <c r="AW345" s="257"/>
      <c r="AX345" s="257"/>
      <c r="AY345" s="257"/>
      <c r="AZ345" s="257"/>
      <c r="BA345" s="257"/>
      <c r="BB345" s="257"/>
      <c r="BC345" s="257"/>
      <c r="BD345" s="257"/>
      <c r="BE345" s="257"/>
      <c r="BF345" s="257"/>
      <c r="BG345" s="257"/>
      <c r="BH345" s="257"/>
    </row>
    <row r="346" spans="2:66" s="252" customFormat="1" ht="20.100000000000001" customHeight="1">
      <c r="B346" s="241"/>
      <c r="C346" s="1147">
        <f>+C344+1</f>
        <v>17</v>
      </c>
      <c r="D346" s="666"/>
      <c r="E346" s="667"/>
      <c r="F346" s="667"/>
      <c r="G346" s="668"/>
      <c r="H346" s="666"/>
      <c r="I346" s="667"/>
      <c r="J346" s="667"/>
      <c r="K346" s="668"/>
      <c r="L346" s="694" t="s">
        <v>223</v>
      </c>
      <c r="M346" s="695"/>
      <c r="N346" s="698"/>
      <c r="O346" s="699"/>
      <c r="P346" s="699"/>
      <c r="Q346" s="702" t="s">
        <v>112</v>
      </c>
      <c r="R346" s="666" t="s">
        <v>117</v>
      </c>
      <c r="S346" s="667"/>
      <c r="T346" s="667"/>
      <c r="U346" s="668"/>
      <c r="V346" s="666" t="s">
        <v>117</v>
      </c>
      <c r="W346" s="667"/>
      <c r="X346" s="667"/>
      <c r="Y346" s="668"/>
      <c r="Z346" s="631"/>
      <c r="AA346" s="632"/>
      <c r="AB346" s="632"/>
      <c r="AC346" s="381" t="s">
        <v>112</v>
      </c>
      <c r="AD346" s="631"/>
      <c r="AE346" s="632"/>
      <c r="AF346" s="632"/>
      <c r="AG346" s="381" t="s">
        <v>112</v>
      </c>
      <c r="AH346" s="631"/>
      <c r="AI346" s="632"/>
      <c r="AJ346" s="632"/>
      <c r="AK346" s="381" t="s">
        <v>112</v>
      </c>
      <c r="AL346" s="257"/>
      <c r="AM346" s="257"/>
      <c r="AN346" s="257"/>
      <c r="AO346" s="257"/>
      <c r="AP346" s="257"/>
      <c r="AQ346" s="257"/>
      <c r="AR346" s="257"/>
      <c r="AS346" s="257"/>
      <c r="AT346" s="257"/>
      <c r="AU346" s="257"/>
      <c r="AV346" s="257"/>
      <c r="AW346" s="257"/>
      <c r="AX346" s="257"/>
      <c r="AY346" s="257"/>
      <c r="AZ346" s="257"/>
      <c r="BA346" s="257"/>
      <c r="BB346" s="257"/>
      <c r="BC346" s="257"/>
      <c r="BD346" s="257"/>
      <c r="BE346" s="257"/>
      <c r="BF346" s="257"/>
      <c r="BG346" s="257"/>
      <c r="BH346" s="257"/>
    </row>
    <row r="347" spans="2:66" s="252" customFormat="1" ht="20.100000000000001" customHeight="1">
      <c r="B347" s="241"/>
      <c r="C347" s="687"/>
      <c r="D347" s="691"/>
      <c r="E347" s="692"/>
      <c r="F347" s="692"/>
      <c r="G347" s="693"/>
      <c r="H347" s="691"/>
      <c r="I347" s="692"/>
      <c r="J347" s="692"/>
      <c r="K347" s="693"/>
      <c r="L347" s="696"/>
      <c r="M347" s="697"/>
      <c r="N347" s="700"/>
      <c r="O347" s="701"/>
      <c r="P347" s="701"/>
      <c r="Q347" s="703"/>
      <c r="R347" s="631"/>
      <c r="S347" s="632"/>
      <c r="T347" s="632"/>
      <c r="U347" s="381" t="s">
        <v>112</v>
      </c>
      <c r="V347" s="631"/>
      <c r="W347" s="632"/>
      <c r="X347" s="632"/>
      <c r="Y347" s="381" t="s">
        <v>112</v>
      </c>
      <c r="Z347" s="631"/>
      <c r="AA347" s="632"/>
      <c r="AB347" s="632"/>
      <c r="AC347" s="381" t="s">
        <v>112</v>
      </c>
      <c r="AD347" s="631"/>
      <c r="AE347" s="632"/>
      <c r="AF347" s="632"/>
      <c r="AG347" s="381" t="s">
        <v>112</v>
      </c>
      <c r="AH347" s="631"/>
      <c r="AI347" s="632"/>
      <c r="AJ347" s="632"/>
      <c r="AK347" s="381" t="s">
        <v>112</v>
      </c>
      <c r="AL347" s="257"/>
      <c r="AM347" s="257"/>
      <c r="AN347" s="257"/>
      <c r="AO347" s="257"/>
      <c r="AP347" s="257"/>
      <c r="AQ347" s="257"/>
      <c r="AR347" s="257"/>
      <c r="AS347" s="257"/>
      <c r="AT347" s="257"/>
      <c r="AU347" s="257"/>
      <c r="AV347" s="257"/>
      <c r="AW347" s="257"/>
      <c r="AX347" s="257"/>
      <c r="AY347" s="257"/>
      <c r="AZ347" s="257"/>
      <c r="BA347" s="257"/>
      <c r="BB347" s="257"/>
      <c r="BC347" s="257"/>
      <c r="BD347" s="257"/>
      <c r="BE347" s="257"/>
      <c r="BF347" s="257"/>
      <c r="BG347" s="257"/>
      <c r="BH347" s="257"/>
    </row>
    <row r="348" spans="2:66" s="252" customFormat="1" ht="20.100000000000001" customHeight="1">
      <c r="B348" s="31"/>
      <c r="C348" s="1147">
        <f>+C346+1</f>
        <v>18</v>
      </c>
      <c r="D348" s="666"/>
      <c r="E348" s="667"/>
      <c r="F348" s="667"/>
      <c r="G348" s="668"/>
      <c r="H348" s="666"/>
      <c r="I348" s="667"/>
      <c r="J348" s="667"/>
      <c r="K348" s="668"/>
      <c r="L348" s="694" t="s">
        <v>223</v>
      </c>
      <c r="M348" s="695"/>
      <c r="N348" s="698"/>
      <c r="O348" s="699"/>
      <c r="P348" s="699"/>
      <c r="Q348" s="702" t="s">
        <v>112</v>
      </c>
      <c r="R348" s="666" t="s">
        <v>117</v>
      </c>
      <c r="S348" s="667"/>
      <c r="T348" s="667"/>
      <c r="U348" s="668"/>
      <c r="V348" s="666" t="s">
        <v>117</v>
      </c>
      <c r="W348" s="667"/>
      <c r="X348" s="667"/>
      <c r="Y348" s="668"/>
      <c r="Z348" s="631"/>
      <c r="AA348" s="632"/>
      <c r="AB348" s="632"/>
      <c r="AC348" s="381" t="s">
        <v>112</v>
      </c>
      <c r="AD348" s="631"/>
      <c r="AE348" s="632"/>
      <c r="AF348" s="632"/>
      <c r="AG348" s="381" t="s">
        <v>112</v>
      </c>
      <c r="AH348" s="631"/>
      <c r="AI348" s="632"/>
      <c r="AJ348" s="632"/>
      <c r="AK348" s="381" t="s">
        <v>112</v>
      </c>
      <c r="AL348" s="257"/>
      <c r="AM348" s="257"/>
      <c r="AN348" s="257"/>
      <c r="AO348" s="257"/>
      <c r="AP348" s="257"/>
      <c r="AQ348" s="257"/>
      <c r="AR348" s="257"/>
      <c r="AS348" s="257"/>
      <c r="AT348" s="257"/>
      <c r="AU348" s="257"/>
      <c r="AV348" s="257"/>
      <c r="AW348" s="257"/>
      <c r="AX348" s="257"/>
      <c r="AY348" s="257"/>
      <c r="AZ348" s="257"/>
      <c r="BA348" s="257"/>
      <c r="BB348" s="257"/>
      <c r="BC348" s="257"/>
      <c r="BD348" s="257"/>
      <c r="BE348" s="257"/>
      <c r="BF348" s="257"/>
      <c r="BG348" s="257"/>
      <c r="BH348" s="257"/>
    </row>
    <row r="349" spans="2:66" s="447" customFormat="1" ht="20.100000000000001" customHeight="1">
      <c r="B349" s="209"/>
      <c r="C349" s="687"/>
      <c r="D349" s="691"/>
      <c r="E349" s="692"/>
      <c r="F349" s="692"/>
      <c r="G349" s="693"/>
      <c r="H349" s="691"/>
      <c r="I349" s="692"/>
      <c r="J349" s="692"/>
      <c r="K349" s="693"/>
      <c r="L349" s="696"/>
      <c r="M349" s="697"/>
      <c r="N349" s="700"/>
      <c r="O349" s="701"/>
      <c r="P349" s="701"/>
      <c r="Q349" s="703"/>
      <c r="R349" s="631"/>
      <c r="S349" s="632"/>
      <c r="T349" s="632"/>
      <c r="U349" s="381" t="s">
        <v>112</v>
      </c>
      <c r="V349" s="631"/>
      <c r="W349" s="632"/>
      <c r="X349" s="632"/>
      <c r="Y349" s="381" t="s">
        <v>112</v>
      </c>
      <c r="Z349" s="631"/>
      <c r="AA349" s="632"/>
      <c r="AB349" s="632"/>
      <c r="AC349" s="381" t="s">
        <v>112</v>
      </c>
      <c r="AD349" s="631"/>
      <c r="AE349" s="632"/>
      <c r="AF349" s="632"/>
      <c r="AG349" s="381" t="s">
        <v>112</v>
      </c>
      <c r="AH349" s="631"/>
      <c r="AI349" s="632"/>
      <c r="AJ349" s="632"/>
      <c r="AK349" s="381" t="s">
        <v>112</v>
      </c>
      <c r="AL349" s="384"/>
      <c r="AM349" s="384"/>
      <c r="AN349" s="384"/>
      <c r="AO349" s="384"/>
      <c r="AP349" s="384"/>
      <c r="AQ349" s="384"/>
      <c r="AR349" s="384"/>
      <c r="AS349" s="384"/>
      <c r="AT349" s="384"/>
      <c r="AU349" s="384"/>
      <c r="AV349" s="384"/>
      <c r="AW349" s="384"/>
      <c r="AX349" s="384"/>
      <c r="AY349" s="384"/>
      <c r="AZ349" s="384"/>
      <c r="BA349" s="384"/>
      <c r="BB349" s="384"/>
      <c r="BC349" s="384"/>
      <c r="BD349" s="384"/>
      <c r="BE349" s="384"/>
      <c r="BF349" s="384"/>
      <c r="BG349" s="384"/>
      <c r="BH349" s="384"/>
    </row>
    <row r="350" spans="2:66" s="447" customFormat="1" ht="20.100000000000001" customHeight="1">
      <c r="B350" s="209"/>
      <c r="C350" s="1147">
        <f>+C348+1</f>
        <v>19</v>
      </c>
      <c r="D350" s="666"/>
      <c r="E350" s="667"/>
      <c r="F350" s="667"/>
      <c r="G350" s="668"/>
      <c r="H350" s="666"/>
      <c r="I350" s="667"/>
      <c r="J350" s="667"/>
      <c r="K350" s="668"/>
      <c r="L350" s="694" t="s">
        <v>223</v>
      </c>
      <c r="M350" s="695"/>
      <c r="N350" s="698"/>
      <c r="O350" s="699"/>
      <c r="P350" s="699"/>
      <c r="Q350" s="702" t="s">
        <v>112</v>
      </c>
      <c r="R350" s="666" t="s">
        <v>117</v>
      </c>
      <c r="S350" s="667"/>
      <c r="T350" s="667"/>
      <c r="U350" s="668"/>
      <c r="V350" s="666" t="s">
        <v>117</v>
      </c>
      <c r="W350" s="667"/>
      <c r="X350" s="667"/>
      <c r="Y350" s="668"/>
      <c r="Z350" s="631"/>
      <c r="AA350" s="632"/>
      <c r="AB350" s="632"/>
      <c r="AC350" s="381" t="s">
        <v>112</v>
      </c>
      <c r="AD350" s="631"/>
      <c r="AE350" s="632"/>
      <c r="AF350" s="632"/>
      <c r="AG350" s="381" t="s">
        <v>112</v>
      </c>
      <c r="AH350" s="631"/>
      <c r="AI350" s="632"/>
      <c r="AJ350" s="632"/>
      <c r="AK350" s="381" t="s">
        <v>112</v>
      </c>
      <c r="AL350" s="384"/>
      <c r="AM350" s="384"/>
      <c r="AN350" s="384"/>
      <c r="AO350" s="384"/>
      <c r="AP350" s="384"/>
      <c r="AQ350" s="384"/>
      <c r="AR350" s="384"/>
      <c r="AS350" s="384"/>
      <c r="AT350" s="384"/>
      <c r="AU350" s="384"/>
      <c r="AV350" s="384"/>
      <c r="AW350" s="384"/>
      <c r="AX350" s="384"/>
      <c r="AY350" s="384"/>
      <c r="AZ350" s="384"/>
      <c r="BA350" s="384"/>
      <c r="BB350" s="384"/>
      <c r="BC350" s="384"/>
      <c r="BD350" s="384"/>
      <c r="BE350" s="384"/>
      <c r="BF350" s="384"/>
      <c r="BG350" s="384"/>
      <c r="BH350" s="384"/>
    </row>
    <row r="351" spans="2:66" s="252" customFormat="1" ht="20.100000000000001" customHeight="1">
      <c r="B351" s="209"/>
      <c r="C351" s="687"/>
      <c r="D351" s="691"/>
      <c r="E351" s="692"/>
      <c r="F351" s="692"/>
      <c r="G351" s="693"/>
      <c r="H351" s="691"/>
      <c r="I351" s="692"/>
      <c r="J351" s="692"/>
      <c r="K351" s="693"/>
      <c r="L351" s="696"/>
      <c r="M351" s="697"/>
      <c r="N351" s="700"/>
      <c r="O351" s="701"/>
      <c r="P351" s="701"/>
      <c r="Q351" s="703"/>
      <c r="R351" s="631"/>
      <c r="S351" s="632"/>
      <c r="T351" s="632"/>
      <c r="U351" s="381" t="s">
        <v>112</v>
      </c>
      <c r="V351" s="631"/>
      <c r="W351" s="632"/>
      <c r="X351" s="632"/>
      <c r="Y351" s="381" t="s">
        <v>112</v>
      </c>
      <c r="Z351" s="631"/>
      <c r="AA351" s="632"/>
      <c r="AB351" s="632"/>
      <c r="AC351" s="381" t="s">
        <v>112</v>
      </c>
      <c r="AD351" s="631"/>
      <c r="AE351" s="632"/>
      <c r="AF351" s="632"/>
      <c r="AG351" s="381" t="s">
        <v>112</v>
      </c>
      <c r="AH351" s="631"/>
      <c r="AI351" s="632"/>
      <c r="AJ351" s="632"/>
      <c r="AK351" s="381" t="s">
        <v>112</v>
      </c>
      <c r="AL351" s="257"/>
      <c r="AM351" s="257"/>
      <c r="AN351" s="257"/>
      <c r="AO351" s="257"/>
      <c r="AP351" s="257"/>
      <c r="AQ351" s="257"/>
      <c r="AR351" s="257"/>
      <c r="AS351" s="257"/>
      <c r="AT351" s="257"/>
      <c r="AU351" s="257"/>
      <c r="AV351" s="257"/>
      <c r="AW351" s="257"/>
      <c r="AX351" s="257"/>
      <c r="AY351" s="257"/>
      <c r="AZ351" s="257"/>
      <c r="BA351" s="257"/>
      <c r="BB351" s="257"/>
      <c r="BC351" s="257"/>
      <c r="BD351" s="257"/>
      <c r="BE351" s="257"/>
      <c r="BF351" s="257"/>
      <c r="BG351" s="257"/>
      <c r="BH351" s="257"/>
    </row>
    <row r="352" spans="2:66" s="252" customFormat="1" ht="20.100000000000001" customHeight="1">
      <c r="B352" s="209"/>
      <c r="C352" s="686">
        <f>+C350+1</f>
        <v>20</v>
      </c>
      <c r="D352" s="688"/>
      <c r="E352" s="689"/>
      <c r="F352" s="689"/>
      <c r="G352" s="690"/>
      <c r="H352" s="688"/>
      <c r="I352" s="689"/>
      <c r="J352" s="689"/>
      <c r="K352" s="690"/>
      <c r="L352" s="694" t="s">
        <v>223</v>
      </c>
      <c r="M352" s="695"/>
      <c r="N352" s="698"/>
      <c r="O352" s="699"/>
      <c r="P352" s="699"/>
      <c r="Q352" s="702" t="s">
        <v>112</v>
      </c>
      <c r="R352" s="666" t="s">
        <v>117</v>
      </c>
      <c r="S352" s="667"/>
      <c r="T352" s="667"/>
      <c r="U352" s="668"/>
      <c r="V352" s="666" t="s">
        <v>117</v>
      </c>
      <c r="W352" s="667"/>
      <c r="X352" s="667"/>
      <c r="Y352" s="668"/>
      <c r="Z352" s="631"/>
      <c r="AA352" s="632"/>
      <c r="AB352" s="632"/>
      <c r="AC352" s="381" t="s">
        <v>112</v>
      </c>
      <c r="AD352" s="631"/>
      <c r="AE352" s="632"/>
      <c r="AF352" s="632"/>
      <c r="AG352" s="381" t="s">
        <v>112</v>
      </c>
      <c r="AH352" s="631"/>
      <c r="AI352" s="632"/>
      <c r="AJ352" s="632"/>
      <c r="AK352" s="381" t="s">
        <v>112</v>
      </c>
      <c r="AL352" s="257"/>
      <c r="AM352" s="257"/>
      <c r="AN352" s="257"/>
      <c r="AO352" s="257"/>
      <c r="AP352" s="257"/>
      <c r="AQ352" s="257"/>
      <c r="AR352" s="257"/>
      <c r="AS352" s="257"/>
      <c r="AT352" s="257"/>
      <c r="AU352" s="257"/>
      <c r="AV352" s="257"/>
      <c r="AW352" s="257"/>
      <c r="AX352" s="257"/>
      <c r="AY352" s="257"/>
      <c r="AZ352" s="257"/>
      <c r="BA352" s="257"/>
      <c r="BB352" s="257"/>
      <c r="BC352" s="257"/>
      <c r="BD352" s="257"/>
      <c r="BE352" s="257"/>
      <c r="BF352" s="257"/>
      <c r="BG352" s="257"/>
      <c r="BH352" s="257"/>
    </row>
    <row r="353" spans="2:66" s="252" customFormat="1" ht="20.100000000000001" customHeight="1">
      <c r="B353" s="209"/>
      <c r="C353" s="687"/>
      <c r="D353" s="691"/>
      <c r="E353" s="692"/>
      <c r="F353" s="692"/>
      <c r="G353" s="693"/>
      <c r="H353" s="691"/>
      <c r="I353" s="692"/>
      <c r="J353" s="692"/>
      <c r="K353" s="693"/>
      <c r="L353" s="696"/>
      <c r="M353" s="697"/>
      <c r="N353" s="700"/>
      <c r="O353" s="701"/>
      <c r="P353" s="701"/>
      <c r="Q353" s="703"/>
      <c r="R353" s="631"/>
      <c r="S353" s="632"/>
      <c r="T353" s="632"/>
      <c r="U353" s="381" t="s">
        <v>112</v>
      </c>
      <c r="V353" s="631"/>
      <c r="W353" s="632"/>
      <c r="X353" s="632"/>
      <c r="Y353" s="381" t="s">
        <v>112</v>
      </c>
      <c r="Z353" s="631"/>
      <c r="AA353" s="632"/>
      <c r="AB353" s="632"/>
      <c r="AC353" s="381" t="s">
        <v>112</v>
      </c>
      <c r="AD353" s="631"/>
      <c r="AE353" s="632"/>
      <c r="AF353" s="632"/>
      <c r="AG353" s="381" t="s">
        <v>112</v>
      </c>
      <c r="AH353" s="631"/>
      <c r="AI353" s="632"/>
      <c r="AJ353" s="632"/>
      <c r="AK353" s="381" t="s">
        <v>112</v>
      </c>
      <c r="AL353" s="257"/>
      <c r="AM353" s="257"/>
      <c r="AN353" s="257"/>
      <c r="AO353" s="257"/>
      <c r="AP353" s="257"/>
      <c r="AQ353" s="257"/>
      <c r="AR353" s="257"/>
      <c r="AS353" s="257"/>
      <c r="AT353" s="257"/>
      <c r="AU353" s="257"/>
      <c r="AV353" s="257"/>
      <c r="AW353" s="257"/>
      <c r="AX353" s="257"/>
      <c r="AY353" s="257"/>
      <c r="AZ353" s="257"/>
      <c r="BA353" s="257"/>
      <c r="BB353" s="257"/>
      <c r="BC353" s="257"/>
      <c r="BD353" s="257"/>
      <c r="BE353" s="257"/>
      <c r="BF353" s="257"/>
      <c r="BG353" s="257"/>
      <c r="BH353" s="257"/>
    </row>
    <row r="354" spans="2:66" s="252" customFormat="1" ht="20.100000000000001" customHeight="1">
      <c r="B354" s="209"/>
      <c r="C354" s="241" t="s">
        <v>331</v>
      </c>
      <c r="D354" s="241"/>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57"/>
      <c r="AM354" s="257"/>
      <c r="AN354" s="257"/>
      <c r="AO354" s="257"/>
      <c r="AP354" s="257"/>
      <c r="AQ354" s="257"/>
      <c r="AR354" s="257"/>
      <c r="AS354" s="257"/>
      <c r="AT354" s="257"/>
      <c r="AU354" s="257"/>
      <c r="AV354" s="257"/>
      <c r="AW354" s="257"/>
      <c r="AX354" s="257"/>
      <c r="AY354" s="257"/>
      <c r="AZ354" s="257"/>
      <c r="BA354" s="257"/>
      <c r="BB354" s="257"/>
      <c r="BC354" s="257"/>
      <c r="BD354" s="257"/>
      <c r="BE354" s="257"/>
      <c r="BF354" s="257"/>
      <c r="BG354" s="257"/>
      <c r="BH354" s="257"/>
    </row>
    <row r="355" spans="2:66" s="252" customFormat="1" ht="20.100000000000001" customHeight="1">
      <c r="B355" s="209"/>
      <c r="C355" s="241" t="s">
        <v>100</v>
      </c>
      <c r="D355" s="250"/>
      <c r="E355" s="250"/>
      <c r="F355" s="250"/>
      <c r="G355" s="250"/>
      <c r="H355" s="250"/>
      <c r="I355" s="250"/>
      <c r="J355" s="250"/>
      <c r="K355" s="250"/>
      <c r="L355" s="250"/>
      <c r="M355" s="250"/>
      <c r="N355" s="250"/>
      <c r="O355" s="250"/>
      <c r="P355" s="250"/>
      <c r="Q355" s="994"/>
      <c r="R355" s="994"/>
      <c r="S355" s="994"/>
      <c r="T355" s="250"/>
      <c r="U355" s="250"/>
      <c r="V355" s="250"/>
      <c r="W355" s="250"/>
      <c r="X355" s="250"/>
      <c r="Y355" s="250"/>
      <c r="Z355" s="250"/>
      <c r="AA355" s="250"/>
      <c r="AB355" s="250"/>
      <c r="AC355" s="250"/>
      <c r="AD355" s="250"/>
      <c r="AE355" s="250"/>
      <c r="AF355" s="250"/>
      <c r="AG355" s="250"/>
      <c r="AH355" s="250"/>
      <c r="AI355" s="250"/>
      <c r="AJ355" s="250"/>
      <c r="AK355" s="363"/>
      <c r="AL355" s="257"/>
      <c r="AM355" s="257"/>
      <c r="AN355" s="257"/>
      <c r="AO355" s="257"/>
      <c r="AP355" s="257"/>
      <c r="AQ355" s="257"/>
      <c r="AR355" s="257"/>
      <c r="AS355" s="257"/>
      <c r="AT355" s="257"/>
      <c r="AU355" s="257"/>
      <c r="AV355" s="257"/>
      <c r="AW355" s="257"/>
      <c r="AX355" s="257"/>
      <c r="AY355" s="257"/>
      <c r="AZ355" s="257"/>
      <c r="BA355" s="257"/>
      <c r="BB355" s="257"/>
      <c r="BC355" s="257"/>
      <c r="BD355" s="257"/>
      <c r="BE355" s="257"/>
      <c r="BF355" s="257"/>
      <c r="BG355" s="257"/>
      <c r="BH355" s="257"/>
    </row>
    <row r="356" spans="2:66" s="447" customFormat="1" ht="20.100000000000001" customHeight="1">
      <c r="B356" s="209"/>
      <c r="C356" s="672" t="s">
        <v>190</v>
      </c>
      <c r="D356" s="674" t="s">
        <v>68</v>
      </c>
      <c r="E356" s="675"/>
      <c r="F356" s="675"/>
      <c r="G356" s="676"/>
      <c r="H356" s="674" t="s">
        <v>276</v>
      </c>
      <c r="I356" s="675"/>
      <c r="J356" s="675"/>
      <c r="K356" s="676"/>
      <c r="L356" s="683" t="s">
        <v>161</v>
      </c>
      <c r="M356" s="684"/>
      <c r="N356" s="78" t="s">
        <v>275</v>
      </c>
      <c r="O356" s="79"/>
      <c r="P356" s="79"/>
      <c r="Q356" s="79"/>
      <c r="R356" s="79"/>
      <c r="S356" s="79"/>
      <c r="T356" s="79"/>
      <c r="U356" s="79"/>
      <c r="V356" s="79"/>
      <c r="W356" s="79"/>
      <c r="X356" s="79"/>
      <c r="Y356" s="80"/>
      <c r="Z356" s="78" t="s">
        <v>779</v>
      </c>
      <c r="AA356" s="79"/>
      <c r="AB356" s="79"/>
      <c r="AC356" s="79"/>
      <c r="AD356" s="79"/>
      <c r="AE356" s="79"/>
      <c r="AF356" s="79"/>
      <c r="AG356" s="79"/>
      <c r="AH356" s="79"/>
      <c r="AI356" s="79"/>
      <c r="AJ356" s="79"/>
      <c r="AK356" s="80"/>
      <c r="AL356" s="384"/>
      <c r="AM356" s="384"/>
      <c r="AN356" s="384"/>
      <c r="AO356" s="384"/>
      <c r="AP356" s="384"/>
      <c r="AQ356" s="384"/>
      <c r="AR356" s="384"/>
      <c r="AS356" s="384"/>
      <c r="AT356" s="384"/>
      <c r="AU356" s="384"/>
      <c r="AV356" s="384"/>
      <c r="AW356" s="384"/>
      <c r="AX356" s="384"/>
      <c r="AY356" s="384"/>
      <c r="AZ356" s="384"/>
      <c r="BA356" s="384"/>
      <c r="BB356" s="384"/>
      <c r="BC356" s="384"/>
      <c r="BD356" s="384"/>
      <c r="BE356" s="384"/>
      <c r="BF356" s="384"/>
      <c r="BG356" s="384"/>
      <c r="BH356" s="384"/>
    </row>
    <row r="357" spans="2:66" s="447" customFormat="1" ht="9.75" customHeight="1">
      <c r="B357" s="209"/>
      <c r="C357" s="673"/>
      <c r="D357" s="677"/>
      <c r="E357" s="678"/>
      <c r="F357" s="678"/>
      <c r="G357" s="679"/>
      <c r="H357" s="677"/>
      <c r="I357" s="678"/>
      <c r="J357" s="678"/>
      <c r="K357" s="679"/>
      <c r="L357" s="683"/>
      <c r="M357" s="684"/>
      <c r="N357" s="674" t="s">
        <v>110</v>
      </c>
      <c r="O357" s="675"/>
      <c r="P357" s="675"/>
      <c r="Q357" s="676"/>
      <c r="R357" s="1144" t="s">
        <v>111</v>
      </c>
      <c r="S357" s="1145"/>
      <c r="T357" s="1145"/>
      <c r="U357" s="1146"/>
      <c r="V357" s="1144" t="s">
        <v>246</v>
      </c>
      <c r="W357" s="1145"/>
      <c r="X357" s="1145"/>
      <c r="Y357" s="1146"/>
      <c r="Z357" s="87" t="s">
        <v>271</v>
      </c>
      <c r="AA357" s="88"/>
      <c r="AB357" s="88"/>
      <c r="AC357" s="89"/>
      <c r="AD357" s="87" t="s">
        <v>272</v>
      </c>
      <c r="AE357" s="88"/>
      <c r="AF357" s="88"/>
      <c r="AG357" s="89"/>
      <c r="AH357" s="90" t="s">
        <v>274</v>
      </c>
      <c r="AI357" s="91"/>
      <c r="AJ357" s="91"/>
      <c r="AK357" s="92"/>
      <c r="AL357" s="31"/>
      <c r="AM357" s="31"/>
      <c r="AN357" s="384"/>
      <c r="AO357" s="384"/>
      <c r="AP357" s="384"/>
      <c r="AQ357" s="384"/>
      <c r="AR357" s="384"/>
      <c r="AS357" s="384"/>
      <c r="AT357" s="384"/>
      <c r="AU357" s="384"/>
      <c r="AV357" s="384"/>
      <c r="AW357" s="384"/>
      <c r="AX357" s="384"/>
      <c r="AY357" s="384"/>
      <c r="AZ357" s="384"/>
      <c r="BA357" s="384"/>
      <c r="BB357" s="384"/>
      <c r="BC357" s="384"/>
      <c r="BD357" s="384"/>
      <c r="BE357" s="384"/>
      <c r="BF357" s="384"/>
      <c r="BG357" s="384"/>
      <c r="BH357" s="384"/>
      <c r="BI357" s="384"/>
      <c r="BJ357" s="384"/>
      <c r="BK357" s="384"/>
      <c r="BL357" s="384"/>
      <c r="BM357" s="384"/>
      <c r="BN357" s="384"/>
    </row>
    <row r="358" spans="2:66" s="252" customFormat="1" ht="20.100000000000001" customHeight="1">
      <c r="B358" s="209"/>
      <c r="C358" s="673"/>
      <c r="D358" s="680"/>
      <c r="E358" s="681"/>
      <c r="F358" s="681"/>
      <c r="G358" s="682"/>
      <c r="H358" s="680"/>
      <c r="I358" s="681"/>
      <c r="J358" s="681"/>
      <c r="K358" s="682"/>
      <c r="L358" s="683"/>
      <c r="M358" s="684"/>
      <c r="N358" s="680"/>
      <c r="O358" s="681"/>
      <c r="P358" s="681"/>
      <c r="Q358" s="682"/>
      <c r="R358" s="81" t="s">
        <v>247</v>
      </c>
      <c r="S358" s="81"/>
      <c r="T358" s="81"/>
      <c r="U358" s="81"/>
      <c r="V358" s="81" t="s">
        <v>247</v>
      </c>
      <c r="W358" s="81"/>
      <c r="X358" s="81"/>
      <c r="Y358" s="81"/>
      <c r="Z358" s="81" t="s">
        <v>178</v>
      </c>
      <c r="AA358" s="81"/>
      <c r="AB358" s="81"/>
      <c r="AC358" s="81"/>
      <c r="AD358" s="93" t="s">
        <v>179</v>
      </c>
      <c r="AE358" s="93"/>
      <c r="AF358" s="93"/>
      <c r="AG358" s="93"/>
      <c r="AH358" s="685" t="s">
        <v>273</v>
      </c>
      <c r="AI358" s="685"/>
      <c r="AJ358" s="685"/>
      <c r="AK358" s="685"/>
      <c r="AL358" s="31"/>
      <c r="AM358" s="209"/>
      <c r="AN358" s="257"/>
      <c r="AO358" s="257"/>
      <c r="AP358" s="257"/>
      <c r="AQ358" s="257"/>
      <c r="AR358" s="257"/>
      <c r="AS358" s="257"/>
      <c r="AT358" s="257"/>
      <c r="AU358" s="257"/>
      <c r="AV358" s="257"/>
      <c r="AW358" s="257"/>
      <c r="AX358" s="257"/>
      <c r="AY358" s="257"/>
      <c r="AZ358" s="257"/>
      <c r="BA358" s="257"/>
      <c r="BB358" s="257"/>
      <c r="BC358" s="257"/>
      <c r="BD358" s="257"/>
      <c r="BE358" s="257"/>
      <c r="BF358" s="257"/>
      <c r="BG358" s="257"/>
      <c r="BH358" s="257"/>
      <c r="BI358" s="257"/>
      <c r="BJ358" s="257"/>
      <c r="BK358" s="257"/>
      <c r="BL358" s="257"/>
      <c r="BM358" s="257"/>
      <c r="BN358" s="257"/>
    </row>
    <row r="359" spans="2:66" s="252" customFormat="1" ht="20.100000000000001" customHeight="1">
      <c r="B359" s="209"/>
      <c r="C359" s="1147">
        <v>21</v>
      </c>
      <c r="D359" s="666"/>
      <c r="E359" s="667"/>
      <c r="F359" s="667"/>
      <c r="G359" s="668"/>
      <c r="H359" s="666"/>
      <c r="I359" s="667"/>
      <c r="J359" s="667"/>
      <c r="K359" s="668"/>
      <c r="L359" s="694" t="s">
        <v>223</v>
      </c>
      <c r="M359" s="695"/>
      <c r="N359" s="698"/>
      <c r="O359" s="699"/>
      <c r="P359" s="699"/>
      <c r="Q359" s="702" t="s">
        <v>112</v>
      </c>
      <c r="R359" s="666" t="s">
        <v>117</v>
      </c>
      <c r="S359" s="667"/>
      <c r="T359" s="667"/>
      <c r="U359" s="668"/>
      <c r="V359" s="666" t="s">
        <v>117</v>
      </c>
      <c r="W359" s="667"/>
      <c r="X359" s="667"/>
      <c r="Y359" s="668"/>
      <c r="Z359" s="631"/>
      <c r="AA359" s="632"/>
      <c r="AB359" s="632"/>
      <c r="AC359" s="381" t="s">
        <v>112</v>
      </c>
      <c r="AD359" s="631"/>
      <c r="AE359" s="632"/>
      <c r="AF359" s="632"/>
      <c r="AG359" s="381" t="s">
        <v>112</v>
      </c>
      <c r="AH359" s="631"/>
      <c r="AI359" s="632"/>
      <c r="AJ359" s="632"/>
      <c r="AK359" s="381" t="s">
        <v>112</v>
      </c>
      <c r="AL359" s="407"/>
      <c r="AM359" s="209"/>
    </row>
    <row r="360" spans="2:66" s="252" customFormat="1" ht="20.100000000000001" customHeight="1">
      <c r="B360" s="209"/>
      <c r="C360" s="1148"/>
      <c r="D360" s="907"/>
      <c r="E360" s="908"/>
      <c r="F360" s="908"/>
      <c r="G360" s="909"/>
      <c r="H360" s="907"/>
      <c r="I360" s="908"/>
      <c r="J360" s="908"/>
      <c r="K360" s="909"/>
      <c r="L360" s="696"/>
      <c r="M360" s="697"/>
      <c r="N360" s="700"/>
      <c r="O360" s="701"/>
      <c r="P360" s="701"/>
      <c r="Q360" s="703"/>
      <c r="R360" s="631"/>
      <c r="S360" s="632"/>
      <c r="T360" s="632"/>
      <c r="U360" s="381" t="s">
        <v>112</v>
      </c>
      <c r="V360" s="631"/>
      <c r="W360" s="632"/>
      <c r="X360" s="632"/>
      <c r="Y360" s="381" t="s">
        <v>112</v>
      </c>
      <c r="Z360" s="631"/>
      <c r="AA360" s="632"/>
      <c r="AB360" s="632"/>
      <c r="AC360" s="381" t="s">
        <v>112</v>
      </c>
      <c r="AD360" s="631"/>
      <c r="AE360" s="632"/>
      <c r="AF360" s="632"/>
      <c r="AG360" s="381" t="s">
        <v>112</v>
      </c>
      <c r="AH360" s="631"/>
      <c r="AI360" s="632"/>
      <c r="AJ360" s="632"/>
      <c r="AK360" s="381" t="s">
        <v>112</v>
      </c>
      <c r="AL360" s="399"/>
      <c r="AM360" s="209"/>
    </row>
    <row r="361" spans="2:66" s="252" customFormat="1" ht="20.100000000000001" customHeight="1">
      <c r="B361" s="209"/>
      <c r="C361" s="1147">
        <v>22</v>
      </c>
      <c r="D361" s="666"/>
      <c r="E361" s="667"/>
      <c r="F361" s="667"/>
      <c r="G361" s="668"/>
      <c r="H361" s="666"/>
      <c r="I361" s="667"/>
      <c r="J361" s="667"/>
      <c r="K361" s="668"/>
      <c r="L361" s="694" t="s">
        <v>223</v>
      </c>
      <c r="M361" s="695"/>
      <c r="N361" s="698"/>
      <c r="O361" s="699"/>
      <c r="P361" s="699"/>
      <c r="Q361" s="702" t="s">
        <v>112</v>
      </c>
      <c r="R361" s="666" t="s">
        <v>117</v>
      </c>
      <c r="S361" s="667"/>
      <c r="T361" s="667"/>
      <c r="U361" s="668"/>
      <c r="V361" s="666" t="s">
        <v>117</v>
      </c>
      <c r="W361" s="667"/>
      <c r="X361" s="667"/>
      <c r="Y361" s="668"/>
      <c r="Z361" s="631"/>
      <c r="AA361" s="632"/>
      <c r="AB361" s="632"/>
      <c r="AC361" s="381" t="s">
        <v>112</v>
      </c>
      <c r="AD361" s="631"/>
      <c r="AE361" s="632"/>
      <c r="AF361" s="632"/>
      <c r="AG361" s="381" t="s">
        <v>112</v>
      </c>
      <c r="AH361" s="631"/>
      <c r="AI361" s="632"/>
      <c r="AJ361" s="632"/>
      <c r="AK361" s="381" t="s">
        <v>112</v>
      </c>
      <c r="AL361" s="399"/>
      <c r="AM361" s="209"/>
    </row>
    <row r="362" spans="2:66" s="252" customFormat="1" ht="20.100000000000001" customHeight="1">
      <c r="B362" s="209"/>
      <c r="C362" s="687"/>
      <c r="D362" s="691"/>
      <c r="E362" s="692"/>
      <c r="F362" s="692"/>
      <c r="G362" s="693"/>
      <c r="H362" s="691"/>
      <c r="I362" s="692"/>
      <c r="J362" s="692"/>
      <c r="K362" s="693"/>
      <c r="L362" s="696"/>
      <c r="M362" s="697"/>
      <c r="N362" s="700"/>
      <c r="O362" s="701"/>
      <c r="P362" s="701"/>
      <c r="Q362" s="703"/>
      <c r="R362" s="631"/>
      <c r="S362" s="632"/>
      <c r="T362" s="632"/>
      <c r="U362" s="381" t="s">
        <v>112</v>
      </c>
      <c r="V362" s="631"/>
      <c r="W362" s="632"/>
      <c r="X362" s="632"/>
      <c r="Y362" s="381" t="s">
        <v>112</v>
      </c>
      <c r="Z362" s="631"/>
      <c r="AA362" s="632"/>
      <c r="AB362" s="632"/>
      <c r="AC362" s="381" t="s">
        <v>112</v>
      </c>
      <c r="AD362" s="631"/>
      <c r="AE362" s="632"/>
      <c r="AF362" s="632"/>
      <c r="AG362" s="381" t="s">
        <v>112</v>
      </c>
      <c r="AH362" s="631"/>
      <c r="AI362" s="632"/>
      <c r="AJ362" s="632"/>
      <c r="AK362" s="381" t="s">
        <v>112</v>
      </c>
      <c r="AL362" s="274"/>
      <c r="AM362" s="209"/>
    </row>
    <row r="363" spans="2:66" s="252" customFormat="1" ht="20.100000000000001" customHeight="1">
      <c r="B363" s="209"/>
      <c r="C363" s="1148">
        <v>23</v>
      </c>
      <c r="D363" s="907"/>
      <c r="E363" s="908"/>
      <c r="F363" s="908"/>
      <c r="G363" s="909"/>
      <c r="H363" s="907"/>
      <c r="I363" s="908"/>
      <c r="J363" s="908"/>
      <c r="K363" s="909"/>
      <c r="L363" s="694" t="s">
        <v>223</v>
      </c>
      <c r="M363" s="695"/>
      <c r="N363" s="698"/>
      <c r="O363" s="699"/>
      <c r="P363" s="699"/>
      <c r="Q363" s="702" t="s">
        <v>112</v>
      </c>
      <c r="R363" s="666" t="s">
        <v>117</v>
      </c>
      <c r="S363" s="667"/>
      <c r="T363" s="667"/>
      <c r="U363" s="668"/>
      <c r="V363" s="666" t="s">
        <v>117</v>
      </c>
      <c r="W363" s="667"/>
      <c r="X363" s="667"/>
      <c r="Y363" s="668"/>
      <c r="Z363" s="631"/>
      <c r="AA363" s="632"/>
      <c r="AB363" s="632"/>
      <c r="AC363" s="381" t="s">
        <v>112</v>
      </c>
      <c r="AD363" s="631"/>
      <c r="AE363" s="632"/>
      <c r="AF363" s="632"/>
      <c r="AG363" s="381" t="s">
        <v>112</v>
      </c>
      <c r="AH363" s="631"/>
      <c r="AI363" s="632"/>
      <c r="AJ363" s="632"/>
      <c r="AK363" s="381" t="s">
        <v>112</v>
      </c>
      <c r="AL363" s="66"/>
      <c r="AM363" s="209"/>
      <c r="AN363" s="384"/>
      <c r="AO363" s="257"/>
      <c r="AP363" s="257"/>
      <c r="AQ363" s="257"/>
      <c r="AR363" s="257"/>
      <c r="AS363" s="257"/>
      <c r="AT363" s="257"/>
      <c r="AU363" s="257"/>
      <c r="AV363" s="257"/>
      <c r="AW363" s="257"/>
      <c r="AX363" s="257"/>
      <c r="AY363" s="257"/>
      <c r="AZ363" s="257"/>
      <c r="BA363" s="257"/>
      <c r="BB363" s="257"/>
      <c r="BC363" s="257"/>
      <c r="BD363" s="257"/>
      <c r="BE363" s="257"/>
      <c r="BF363" s="257"/>
      <c r="BG363" s="257"/>
      <c r="BH363" s="257"/>
      <c r="BI363" s="257"/>
      <c r="BJ363" s="257"/>
      <c r="BK363" s="257"/>
      <c r="BL363" s="257"/>
      <c r="BM363" s="257"/>
      <c r="BN363" s="257"/>
    </row>
    <row r="364" spans="2:66" s="252" customFormat="1" ht="20.100000000000001" customHeight="1">
      <c r="B364" s="209"/>
      <c r="C364" s="1148"/>
      <c r="D364" s="907"/>
      <c r="E364" s="908"/>
      <c r="F364" s="908"/>
      <c r="G364" s="909"/>
      <c r="H364" s="907"/>
      <c r="I364" s="908"/>
      <c r="J364" s="908"/>
      <c r="K364" s="909"/>
      <c r="L364" s="696"/>
      <c r="M364" s="697"/>
      <c r="N364" s="700"/>
      <c r="O364" s="701"/>
      <c r="P364" s="701"/>
      <c r="Q364" s="703"/>
      <c r="R364" s="631"/>
      <c r="S364" s="632"/>
      <c r="T364" s="632"/>
      <c r="U364" s="381" t="s">
        <v>112</v>
      </c>
      <c r="V364" s="631"/>
      <c r="W364" s="632"/>
      <c r="X364" s="632"/>
      <c r="Y364" s="381" t="s">
        <v>112</v>
      </c>
      <c r="Z364" s="631"/>
      <c r="AA364" s="632"/>
      <c r="AB364" s="632"/>
      <c r="AC364" s="381" t="s">
        <v>112</v>
      </c>
      <c r="AD364" s="631"/>
      <c r="AE364" s="632"/>
      <c r="AF364" s="632"/>
      <c r="AG364" s="381" t="s">
        <v>112</v>
      </c>
      <c r="AH364" s="631"/>
      <c r="AI364" s="632"/>
      <c r="AJ364" s="632"/>
      <c r="AK364" s="381" t="s">
        <v>112</v>
      </c>
      <c r="AL364" s="66"/>
      <c r="AM364" s="209"/>
      <c r="AN364" s="384"/>
      <c r="AO364" s="257"/>
      <c r="AP364" s="257"/>
      <c r="AQ364" s="257"/>
      <c r="AR364" s="257"/>
      <c r="AS364" s="257"/>
      <c r="AT364" s="257"/>
      <c r="AU364" s="257"/>
      <c r="AV364" s="257"/>
      <c r="AW364" s="257"/>
      <c r="AX364" s="257"/>
      <c r="AY364" s="257"/>
      <c r="AZ364" s="257"/>
      <c r="BA364" s="257"/>
      <c r="BB364" s="257"/>
      <c r="BC364" s="257"/>
      <c r="BD364" s="257"/>
      <c r="BE364" s="257"/>
      <c r="BF364" s="257"/>
      <c r="BG364" s="257"/>
      <c r="BH364" s="257"/>
      <c r="BI364" s="257"/>
      <c r="BJ364" s="257"/>
      <c r="BK364" s="257"/>
      <c r="BL364" s="257"/>
      <c r="BM364" s="257"/>
      <c r="BN364" s="257"/>
    </row>
    <row r="365" spans="2:66" s="447" customFormat="1" ht="20.100000000000001" customHeight="1">
      <c r="B365" s="209"/>
      <c r="C365" s="1147">
        <v>24</v>
      </c>
      <c r="D365" s="666"/>
      <c r="E365" s="667"/>
      <c r="F365" s="667"/>
      <c r="G365" s="668"/>
      <c r="H365" s="666"/>
      <c r="I365" s="667"/>
      <c r="J365" s="667"/>
      <c r="K365" s="668"/>
      <c r="L365" s="694" t="s">
        <v>223</v>
      </c>
      <c r="M365" s="695"/>
      <c r="N365" s="698"/>
      <c r="O365" s="699"/>
      <c r="P365" s="699"/>
      <c r="Q365" s="702" t="s">
        <v>112</v>
      </c>
      <c r="R365" s="666" t="s">
        <v>117</v>
      </c>
      <c r="S365" s="667"/>
      <c r="T365" s="667"/>
      <c r="U365" s="668"/>
      <c r="V365" s="666" t="s">
        <v>117</v>
      </c>
      <c r="W365" s="667"/>
      <c r="X365" s="667"/>
      <c r="Y365" s="668"/>
      <c r="Z365" s="631"/>
      <c r="AA365" s="632"/>
      <c r="AB365" s="632"/>
      <c r="AC365" s="381" t="s">
        <v>112</v>
      </c>
      <c r="AD365" s="631"/>
      <c r="AE365" s="632"/>
      <c r="AF365" s="632"/>
      <c r="AG365" s="381" t="s">
        <v>112</v>
      </c>
      <c r="AH365" s="631"/>
      <c r="AI365" s="632"/>
      <c r="AJ365" s="632"/>
      <c r="AK365" s="381" t="s">
        <v>112</v>
      </c>
      <c r="AL365" s="66"/>
      <c r="AM365" s="209"/>
      <c r="AN365" s="384"/>
      <c r="AO365" s="384"/>
      <c r="AP365" s="384"/>
      <c r="AQ365" s="384"/>
      <c r="AR365" s="384"/>
      <c r="AS365" s="384"/>
      <c r="AT365" s="384"/>
      <c r="AU365" s="384"/>
      <c r="AV365" s="384"/>
      <c r="AW365" s="384"/>
      <c r="AX365" s="384"/>
      <c r="AY365" s="384"/>
      <c r="AZ365" s="384"/>
      <c r="BA365" s="384"/>
      <c r="BB365" s="384"/>
      <c r="BC365" s="384"/>
      <c r="BD365" s="384"/>
      <c r="BE365" s="384"/>
      <c r="BF365" s="384"/>
      <c r="BG365" s="384"/>
      <c r="BH365" s="384"/>
      <c r="BI365" s="384"/>
      <c r="BJ365" s="384"/>
      <c r="BK365" s="384"/>
      <c r="BL365" s="384"/>
      <c r="BM365" s="384"/>
      <c r="BN365" s="384"/>
    </row>
    <row r="366" spans="2:66" s="251" customFormat="1" ht="20.100000000000001" customHeight="1">
      <c r="B366" s="209"/>
      <c r="C366" s="687"/>
      <c r="D366" s="691"/>
      <c r="E366" s="692"/>
      <c r="F366" s="692"/>
      <c r="G366" s="693"/>
      <c r="H366" s="691"/>
      <c r="I366" s="692"/>
      <c r="J366" s="692"/>
      <c r="K366" s="693"/>
      <c r="L366" s="696"/>
      <c r="M366" s="697"/>
      <c r="N366" s="700"/>
      <c r="O366" s="701"/>
      <c r="P366" s="701"/>
      <c r="Q366" s="703"/>
      <c r="R366" s="631"/>
      <c r="S366" s="632"/>
      <c r="T366" s="632"/>
      <c r="U366" s="381" t="s">
        <v>112</v>
      </c>
      <c r="V366" s="631"/>
      <c r="W366" s="632"/>
      <c r="X366" s="632"/>
      <c r="Y366" s="381" t="s">
        <v>112</v>
      </c>
      <c r="Z366" s="631"/>
      <c r="AA366" s="632"/>
      <c r="AB366" s="632"/>
      <c r="AC366" s="381" t="s">
        <v>112</v>
      </c>
      <c r="AD366" s="631"/>
      <c r="AE366" s="632"/>
      <c r="AF366" s="632"/>
      <c r="AG366" s="381" t="s">
        <v>112</v>
      </c>
      <c r="AH366" s="631"/>
      <c r="AI366" s="632"/>
      <c r="AJ366" s="632"/>
      <c r="AK366" s="381" t="s">
        <v>112</v>
      </c>
      <c r="AL366" s="241"/>
      <c r="AM366" s="241"/>
      <c r="AN366" s="404"/>
      <c r="AO366" s="404"/>
      <c r="AP366" s="404"/>
      <c r="AQ366" s="404"/>
      <c r="AR366" s="404"/>
      <c r="AS366" s="404"/>
      <c r="AT366" s="404"/>
      <c r="AU366" s="404"/>
      <c r="AV366" s="404"/>
      <c r="AW366" s="404"/>
      <c r="AX366" s="404"/>
      <c r="AY366" s="404"/>
      <c r="AZ366" s="404"/>
      <c r="BA366" s="404"/>
      <c r="BB366" s="404"/>
      <c r="BC366" s="404"/>
      <c r="BD366" s="404"/>
      <c r="BE366" s="404"/>
      <c r="BF366" s="404"/>
      <c r="BG366" s="404"/>
      <c r="BH366" s="404"/>
      <c r="BI366" s="404"/>
      <c r="BJ366" s="404"/>
      <c r="BK366" s="404"/>
      <c r="BL366" s="404"/>
      <c r="BM366" s="404"/>
      <c r="BN366" s="404"/>
    </row>
    <row r="367" spans="2:66" s="251" customFormat="1" ht="20.100000000000001" customHeight="1">
      <c r="B367" s="209"/>
      <c r="C367" s="1148">
        <v>25</v>
      </c>
      <c r="D367" s="907"/>
      <c r="E367" s="908"/>
      <c r="F367" s="908"/>
      <c r="G367" s="909"/>
      <c r="H367" s="907"/>
      <c r="I367" s="908"/>
      <c r="J367" s="908"/>
      <c r="K367" s="909"/>
      <c r="L367" s="694" t="s">
        <v>223</v>
      </c>
      <c r="M367" s="695"/>
      <c r="N367" s="698"/>
      <c r="O367" s="699"/>
      <c r="P367" s="699"/>
      <c r="Q367" s="702" t="s">
        <v>112</v>
      </c>
      <c r="R367" s="666" t="s">
        <v>117</v>
      </c>
      <c r="S367" s="667"/>
      <c r="T367" s="667"/>
      <c r="U367" s="668"/>
      <c r="V367" s="666" t="s">
        <v>117</v>
      </c>
      <c r="W367" s="667"/>
      <c r="X367" s="667"/>
      <c r="Y367" s="668"/>
      <c r="Z367" s="631"/>
      <c r="AA367" s="632"/>
      <c r="AB367" s="632"/>
      <c r="AC367" s="381" t="s">
        <v>112</v>
      </c>
      <c r="AD367" s="631"/>
      <c r="AE367" s="632"/>
      <c r="AF367" s="632"/>
      <c r="AG367" s="381" t="s">
        <v>112</v>
      </c>
      <c r="AH367" s="631"/>
      <c r="AI367" s="632"/>
      <c r="AJ367" s="632"/>
      <c r="AK367" s="381" t="s">
        <v>112</v>
      </c>
      <c r="AL367" s="241"/>
      <c r="AM367" s="241"/>
      <c r="AN367" s="404"/>
      <c r="AO367" s="404"/>
      <c r="AP367" s="404"/>
      <c r="AQ367" s="404"/>
      <c r="AR367" s="404"/>
      <c r="AS367" s="404"/>
      <c r="AT367" s="404"/>
      <c r="AU367" s="404"/>
      <c r="AV367" s="404"/>
      <c r="AW367" s="404"/>
      <c r="AX367" s="404"/>
      <c r="AY367" s="404"/>
      <c r="AZ367" s="404"/>
      <c r="BA367" s="404"/>
      <c r="BB367" s="404"/>
      <c r="BC367" s="404"/>
      <c r="BD367" s="404"/>
      <c r="BE367" s="404"/>
      <c r="BF367" s="404"/>
      <c r="BG367" s="404"/>
      <c r="BH367" s="404"/>
      <c r="BI367" s="404"/>
      <c r="BJ367" s="404"/>
      <c r="BK367" s="404"/>
      <c r="BL367" s="404"/>
      <c r="BM367" s="404"/>
      <c r="BN367" s="404"/>
    </row>
    <row r="368" spans="2:66" s="251" customFormat="1" ht="20.100000000000001" customHeight="1">
      <c r="B368" s="209"/>
      <c r="C368" s="1148"/>
      <c r="D368" s="907"/>
      <c r="E368" s="908"/>
      <c r="F368" s="908"/>
      <c r="G368" s="909"/>
      <c r="H368" s="907"/>
      <c r="I368" s="908"/>
      <c r="J368" s="908"/>
      <c r="K368" s="909"/>
      <c r="L368" s="696"/>
      <c r="M368" s="697"/>
      <c r="N368" s="700"/>
      <c r="O368" s="701"/>
      <c r="P368" s="701"/>
      <c r="Q368" s="703"/>
      <c r="R368" s="631"/>
      <c r="S368" s="632"/>
      <c r="T368" s="632"/>
      <c r="U368" s="381" t="s">
        <v>112</v>
      </c>
      <c r="V368" s="631"/>
      <c r="W368" s="632"/>
      <c r="X368" s="632"/>
      <c r="Y368" s="381" t="s">
        <v>112</v>
      </c>
      <c r="Z368" s="631"/>
      <c r="AA368" s="632"/>
      <c r="AB368" s="632"/>
      <c r="AC368" s="381" t="s">
        <v>112</v>
      </c>
      <c r="AD368" s="631"/>
      <c r="AE368" s="632"/>
      <c r="AF368" s="632"/>
      <c r="AG368" s="381" t="s">
        <v>112</v>
      </c>
      <c r="AH368" s="631"/>
      <c r="AI368" s="632"/>
      <c r="AJ368" s="632"/>
      <c r="AK368" s="381" t="s">
        <v>112</v>
      </c>
      <c r="AL368" s="249"/>
      <c r="AM368" s="241"/>
    </row>
    <row r="369" spans="2:66" s="251" customFormat="1" ht="20.100000000000001" customHeight="1">
      <c r="B369" s="209"/>
      <c r="C369" s="1147">
        <v>26</v>
      </c>
      <c r="D369" s="666"/>
      <c r="E369" s="667"/>
      <c r="F369" s="667"/>
      <c r="G369" s="668"/>
      <c r="H369" s="666"/>
      <c r="I369" s="667"/>
      <c r="J369" s="667"/>
      <c r="K369" s="668"/>
      <c r="L369" s="694" t="s">
        <v>223</v>
      </c>
      <c r="M369" s="695"/>
      <c r="N369" s="698"/>
      <c r="O369" s="699"/>
      <c r="P369" s="699"/>
      <c r="Q369" s="702" t="s">
        <v>112</v>
      </c>
      <c r="R369" s="666" t="s">
        <v>117</v>
      </c>
      <c r="S369" s="667"/>
      <c r="T369" s="667"/>
      <c r="U369" s="668"/>
      <c r="V369" s="666" t="s">
        <v>117</v>
      </c>
      <c r="W369" s="667"/>
      <c r="X369" s="667"/>
      <c r="Y369" s="668"/>
      <c r="Z369" s="631"/>
      <c r="AA369" s="632"/>
      <c r="AB369" s="632"/>
      <c r="AC369" s="381" t="s">
        <v>112</v>
      </c>
      <c r="AD369" s="631"/>
      <c r="AE369" s="632"/>
      <c r="AF369" s="632"/>
      <c r="AG369" s="381" t="s">
        <v>112</v>
      </c>
      <c r="AH369" s="631"/>
      <c r="AI369" s="632"/>
      <c r="AJ369" s="632"/>
      <c r="AK369" s="381" t="s">
        <v>112</v>
      </c>
      <c r="AL369" s="249"/>
      <c r="AM369" s="241"/>
    </row>
    <row r="370" spans="2:66" s="251" customFormat="1" ht="20.100000000000001" customHeight="1">
      <c r="B370" s="209"/>
      <c r="C370" s="687"/>
      <c r="D370" s="691"/>
      <c r="E370" s="692"/>
      <c r="F370" s="692"/>
      <c r="G370" s="693"/>
      <c r="H370" s="691"/>
      <c r="I370" s="692"/>
      <c r="J370" s="692"/>
      <c r="K370" s="693"/>
      <c r="L370" s="696"/>
      <c r="M370" s="697"/>
      <c r="N370" s="700"/>
      <c r="O370" s="701"/>
      <c r="P370" s="701"/>
      <c r="Q370" s="703"/>
      <c r="R370" s="631"/>
      <c r="S370" s="632"/>
      <c r="T370" s="632"/>
      <c r="U370" s="381" t="s">
        <v>112</v>
      </c>
      <c r="V370" s="631"/>
      <c r="W370" s="632"/>
      <c r="X370" s="632"/>
      <c r="Y370" s="381" t="s">
        <v>112</v>
      </c>
      <c r="Z370" s="631"/>
      <c r="AA370" s="632"/>
      <c r="AB370" s="632"/>
      <c r="AC370" s="381" t="s">
        <v>112</v>
      </c>
      <c r="AD370" s="631"/>
      <c r="AE370" s="632"/>
      <c r="AF370" s="632"/>
      <c r="AG370" s="381" t="s">
        <v>112</v>
      </c>
      <c r="AH370" s="631"/>
      <c r="AI370" s="632"/>
      <c r="AJ370" s="632"/>
      <c r="AK370" s="381" t="s">
        <v>112</v>
      </c>
      <c r="AL370" s="209"/>
      <c r="AM370" s="241"/>
    </row>
    <row r="371" spans="2:66" s="251" customFormat="1" ht="20.100000000000001" customHeight="1">
      <c r="B371" s="209"/>
      <c r="C371" s="1148">
        <v>27</v>
      </c>
      <c r="D371" s="907"/>
      <c r="E371" s="908"/>
      <c r="F371" s="908"/>
      <c r="G371" s="909"/>
      <c r="H371" s="907"/>
      <c r="I371" s="908"/>
      <c r="J371" s="908"/>
      <c r="K371" s="909"/>
      <c r="L371" s="694" t="s">
        <v>223</v>
      </c>
      <c r="M371" s="695"/>
      <c r="N371" s="698"/>
      <c r="O371" s="699"/>
      <c r="P371" s="699"/>
      <c r="Q371" s="702" t="s">
        <v>112</v>
      </c>
      <c r="R371" s="666" t="s">
        <v>117</v>
      </c>
      <c r="S371" s="667"/>
      <c r="T371" s="667"/>
      <c r="U371" s="668"/>
      <c r="V371" s="666" t="s">
        <v>117</v>
      </c>
      <c r="W371" s="667"/>
      <c r="X371" s="667"/>
      <c r="Y371" s="668"/>
      <c r="Z371" s="631"/>
      <c r="AA371" s="632"/>
      <c r="AB371" s="632"/>
      <c r="AC371" s="381" t="s">
        <v>112</v>
      </c>
      <c r="AD371" s="631"/>
      <c r="AE371" s="632"/>
      <c r="AF371" s="632"/>
      <c r="AG371" s="381" t="s">
        <v>112</v>
      </c>
      <c r="AH371" s="631"/>
      <c r="AI371" s="632"/>
      <c r="AJ371" s="632"/>
      <c r="AK371" s="381" t="s">
        <v>112</v>
      </c>
      <c r="AL371" s="209"/>
      <c r="AM371" s="241"/>
    </row>
    <row r="372" spans="2:66" s="251" customFormat="1" ht="20.100000000000001" customHeight="1">
      <c r="B372" s="209"/>
      <c r="C372" s="1148"/>
      <c r="D372" s="907"/>
      <c r="E372" s="908"/>
      <c r="F372" s="908"/>
      <c r="G372" s="909"/>
      <c r="H372" s="907"/>
      <c r="I372" s="908"/>
      <c r="J372" s="908"/>
      <c r="K372" s="909"/>
      <c r="L372" s="696"/>
      <c r="M372" s="697"/>
      <c r="N372" s="700"/>
      <c r="O372" s="701"/>
      <c r="P372" s="701"/>
      <c r="Q372" s="703"/>
      <c r="R372" s="631"/>
      <c r="S372" s="632"/>
      <c r="T372" s="632"/>
      <c r="U372" s="381" t="s">
        <v>112</v>
      </c>
      <c r="V372" s="631"/>
      <c r="W372" s="632"/>
      <c r="X372" s="632"/>
      <c r="Y372" s="381" t="s">
        <v>112</v>
      </c>
      <c r="Z372" s="631"/>
      <c r="AA372" s="632"/>
      <c r="AB372" s="632"/>
      <c r="AC372" s="381" t="s">
        <v>112</v>
      </c>
      <c r="AD372" s="631"/>
      <c r="AE372" s="632"/>
      <c r="AF372" s="632"/>
      <c r="AG372" s="381" t="s">
        <v>112</v>
      </c>
      <c r="AH372" s="631"/>
      <c r="AI372" s="632"/>
      <c r="AJ372" s="632"/>
      <c r="AK372" s="381" t="s">
        <v>112</v>
      </c>
      <c r="AL372" s="209"/>
      <c r="AM372" s="241"/>
    </row>
    <row r="373" spans="2:66" s="251" customFormat="1" ht="20.100000000000001" customHeight="1">
      <c r="B373" s="209"/>
      <c r="C373" s="1147">
        <v>28</v>
      </c>
      <c r="D373" s="666"/>
      <c r="E373" s="667"/>
      <c r="F373" s="667"/>
      <c r="G373" s="668"/>
      <c r="H373" s="666"/>
      <c r="I373" s="667"/>
      <c r="J373" s="667"/>
      <c r="K373" s="668"/>
      <c r="L373" s="694" t="s">
        <v>223</v>
      </c>
      <c r="M373" s="695"/>
      <c r="N373" s="698"/>
      <c r="O373" s="699"/>
      <c r="P373" s="699"/>
      <c r="Q373" s="702" t="s">
        <v>112</v>
      </c>
      <c r="R373" s="666" t="s">
        <v>117</v>
      </c>
      <c r="S373" s="667"/>
      <c r="T373" s="667"/>
      <c r="U373" s="668"/>
      <c r="V373" s="666" t="s">
        <v>117</v>
      </c>
      <c r="W373" s="667"/>
      <c r="X373" s="667"/>
      <c r="Y373" s="668"/>
      <c r="Z373" s="631"/>
      <c r="AA373" s="632"/>
      <c r="AB373" s="632"/>
      <c r="AC373" s="381" t="s">
        <v>112</v>
      </c>
      <c r="AD373" s="631"/>
      <c r="AE373" s="632"/>
      <c r="AF373" s="632"/>
      <c r="AG373" s="381" t="s">
        <v>112</v>
      </c>
      <c r="AH373" s="631"/>
      <c r="AI373" s="632"/>
      <c r="AJ373" s="632"/>
      <c r="AK373" s="381" t="s">
        <v>112</v>
      </c>
      <c r="AL373" s="209"/>
      <c r="AM373" s="241"/>
    </row>
    <row r="374" spans="2:66" s="251" customFormat="1" ht="20.100000000000001" customHeight="1">
      <c r="B374" s="209"/>
      <c r="C374" s="687"/>
      <c r="D374" s="691"/>
      <c r="E374" s="692"/>
      <c r="F374" s="692"/>
      <c r="G374" s="693"/>
      <c r="H374" s="691"/>
      <c r="I374" s="692"/>
      <c r="J374" s="692"/>
      <c r="K374" s="693"/>
      <c r="L374" s="696"/>
      <c r="M374" s="697"/>
      <c r="N374" s="700"/>
      <c r="O374" s="701"/>
      <c r="P374" s="701"/>
      <c r="Q374" s="703"/>
      <c r="R374" s="631"/>
      <c r="S374" s="632"/>
      <c r="T374" s="632"/>
      <c r="U374" s="381" t="s">
        <v>112</v>
      </c>
      <c r="V374" s="631"/>
      <c r="W374" s="632"/>
      <c r="X374" s="632"/>
      <c r="Y374" s="381" t="s">
        <v>112</v>
      </c>
      <c r="Z374" s="631"/>
      <c r="AA374" s="632"/>
      <c r="AB374" s="632"/>
      <c r="AC374" s="381" t="s">
        <v>112</v>
      </c>
      <c r="AD374" s="631"/>
      <c r="AE374" s="632"/>
      <c r="AF374" s="632"/>
      <c r="AG374" s="381" t="s">
        <v>112</v>
      </c>
      <c r="AH374" s="631"/>
      <c r="AI374" s="632"/>
      <c r="AJ374" s="632"/>
      <c r="AK374" s="381" t="s">
        <v>112</v>
      </c>
      <c r="AL374" s="209"/>
      <c r="AM374" s="241"/>
    </row>
    <row r="375" spans="2:66" s="251" customFormat="1" ht="20.100000000000001" customHeight="1">
      <c r="B375" s="209"/>
      <c r="C375" s="1148">
        <v>29</v>
      </c>
      <c r="D375" s="907"/>
      <c r="E375" s="908"/>
      <c r="F375" s="908"/>
      <c r="G375" s="909"/>
      <c r="H375" s="907"/>
      <c r="I375" s="908"/>
      <c r="J375" s="908"/>
      <c r="K375" s="909"/>
      <c r="L375" s="694" t="s">
        <v>223</v>
      </c>
      <c r="M375" s="695"/>
      <c r="N375" s="698"/>
      <c r="O375" s="699"/>
      <c r="P375" s="699"/>
      <c r="Q375" s="702" t="s">
        <v>112</v>
      </c>
      <c r="R375" s="666" t="s">
        <v>117</v>
      </c>
      <c r="S375" s="667"/>
      <c r="T375" s="667"/>
      <c r="U375" s="668"/>
      <c r="V375" s="666" t="s">
        <v>117</v>
      </c>
      <c r="W375" s="667"/>
      <c r="X375" s="667"/>
      <c r="Y375" s="668"/>
      <c r="Z375" s="631"/>
      <c r="AA375" s="632"/>
      <c r="AB375" s="632"/>
      <c r="AC375" s="381" t="s">
        <v>112</v>
      </c>
      <c r="AD375" s="631"/>
      <c r="AE375" s="632"/>
      <c r="AF375" s="632"/>
      <c r="AG375" s="381" t="s">
        <v>112</v>
      </c>
      <c r="AH375" s="631"/>
      <c r="AI375" s="632"/>
      <c r="AJ375" s="632"/>
      <c r="AK375" s="381" t="s">
        <v>112</v>
      </c>
      <c r="AL375" s="31"/>
      <c r="AM375" s="241"/>
    </row>
    <row r="376" spans="2:66" s="251" customFormat="1" ht="20.100000000000001" customHeight="1">
      <c r="B376" s="209"/>
      <c r="C376" s="1148"/>
      <c r="D376" s="907"/>
      <c r="E376" s="908"/>
      <c r="F376" s="908"/>
      <c r="G376" s="909"/>
      <c r="H376" s="907"/>
      <c r="I376" s="908"/>
      <c r="J376" s="908"/>
      <c r="K376" s="909"/>
      <c r="L376" s="696"/>
      <c r="M376" s="697"/>
      <c r="N376" s="700"/>
      <c r="O376" s="701"/>
      <c r="P376" s="701"/>
      <c r="Q376" s="703"/>
      <c r="R376" s="631"/>
      <c r="S376" s="632"/>
      <c r="T376" s="632"/>
      <c r="U376" s="381" t="s">
        <v>112</v>
      </c>
      <c r="V376" s="631"/>
      <c r="W376" s="632"/>
      <c r="X376" s="632"/>
      <c r="Y376" s="381" t="s">
        <v>112</v>
      </c>
      <c r="Z376" s="631"/>
      <c r="AA376" s="632"/>
      <c r="AB376" s="632"/>
      <c r="AC376" s="381" t="s">
        <v>112</v>
      </c>
      <c r="AD376" s="631"/>
      <c r="AE376" s="632"/>
      <c r="AF376" s="632"/>
      <c r="AG376" s="381" t="s">
        <v>112</v>
      </c>
      <c r="AH376" s="631"/>
      <c r="AI376" s="632"/>
      <c r="AJ376" s="632"/>
      <c r="AK376" s="381" t="s">
        <v>112</v>
      </c>
      <c r="AL376" s="241"/>
      <c r="AM376" s="241"/>
    </row>
    <row r="377" spans="2:66" s="251" customFormat="1" ht="20.100000000000001" customHeight="1">
      <c r="B377" s="209"/>
      <c r="C377" s="1147">
        <v>30</v>
      </c>
      <c r="D377" s="666"/>
      <c r="E377" s="667"/>
      <c r="F377" s="667"/>
      <c r="G377" s="668"/>
      <c r="H377" s="666"/>
      <c r="I377" s="667"/>
      <c r="J377" s="667"/>
      <c r="K377" s="668"/>
      <c r="L377" s="694" t="s">
        <v>223</v>
      </c>
      <c r="M377" s="695"/>
      <c r="N377" s="698"/>
      <c r="O377" s="699"/>
      <c r="P377" s="699"/>
      <c r="Q377" s="702" t="s">
        <v>112</v>
      </c>
      <c r="R377" s="666" t="s">
        <v>117</v>
      </c>
      <c r="S377" s="667"/>
      <c r="T377" s="667"/>
      <c r="U377" s="668"/>
      <c r="V377" s="666" t="s">
        <v>117</v>
      </c>
      <c r="W377" s="667"/>
      <c r="X377" s="667"/>
      <c r="Y377" s="668"/>
      <c r="Z377" s="631"/>
      <c r="AA377" s="632"/>
      <c r="AB377" s="632"/>
      <c r="AC377" s="381" t="s">
        <v>112</v>
      </c>
      <c r="AD377" s="631"/>
      <c r="AE377" s="632"/>
      <c r="AF377" s="632"/>
      <c r="AG377" s="381" t="s">
        <v>112</v>
      </c>
      <c r="AH377" s="631"/>
      <c r="AI377" s="632"/>
      <c r="AJ377" s="632"/>
      <c r="AK377" s="381" t="s">
        <v>112</v>
      </c>
      <c r="AL377" s="31"/>
      <c r="AM377" s="241"/>
    </row>
    <row r="378" spans="2:66" s="251" customFormat="1" ht="20.100000000000001" customHeight="1">
      <c r="B378" s="209"/>
      <c r="C378" s="687"/>
      <c r="D378" s="691"/>
      <c r="E378" s="692"/>
      <c r="F378" s="692"/>
      <c r="G378" s="693"/>
      <c r="H378" s="691"/>
      <c r="I378" s="692"/>
      <c r="J378" s="692"/>
      <c r="K378" s="693"/>
      <c r="L378" s="696"/>
      <c r="M378" s="697"/>
      <c r="N378" s="700"/>
      <c r="O378" s="701"/>
      <c r="P378" s="701"/>
      <c r="Q378" s="703"/>
      <c r="R378" s="631"/>
      <c r="S378" s="632"/>
      <c r="T378" s="632"/>
      <c r="U378" s="381" t="s">
        <v>112</v>
      </c>
      <c r="V378" s="631"/>
      <c r="W378" s="632"/>
      <c r="X378" s="632"/>
      <c r="Y378" s="381" t="s">
        <v>112</v>
      </c>
      <c r="Z378" s="631"/>
      <c r="AA378" s="632"/>
      <c r="AB378" s="632"/>
      <c r="AC378" s="381" t="s">
        <v>112</v>
      </c>
      <c r="AD378" s="631"/>
      <c r="AE378" s="632"/>
      <c r="AF378" s="632"/>
      <c r="AG378" s="381" t="s">
        <v>112</v>
      </c>
      <c r="AH378" s="631"/>
      <c r="AI378" s="632"/>
      <c r="AJ378" s="632"/>
      <c r="AK378" s="381" t="s">
        <v>112</v>
      </c>
      <c r="AL378" s="31"/>
      <c r="AM378" s="241"/>
    </row>
    <row r="379" spans="2:66" s="251" customFormat="1" ht="20.100000000000001" customHeight="1">
      <c r="B379" s="209"/>
      <c r="C379" s="1148">
        <v>31</v>
      </c>
      <c r="D379" s="907"/>
      <c r="E379" s="908"/>
      <c r="F379" s="908"/>
      <c r="G379" s="909"/>
      <c r="H379" s="907"/>
      <c r="I379" s="908"/>
      <c r="J379" s="908"/>
      <c r="K379" s="909"/>
      <c r="L379" s="694" t="s">
        <v>223</v>
      </c>
      <c r="M379" s="695"/>
      <c r="N379" s="698"/>
      <c r="O379" s="699"/>
      <c r="P379" s="699"/>
      <c r="Q379" s="702" t="s">
        <v>112</v>
      </c>
      <c r="R379" s="666" t="s">
        <v>117</v>
      </c>
      <c r="S379" s="667"/>
      <c r="T379" s="667"/>
      <c r="U379" s="668"/>
      <c r="V379" s="666" t="s">
        <v>117</v>
      </c>
      <c r="W379" s="667"/>
      <c r="X379" s="667"/>
      <c r="Y379" s="668"/>
      <c r="Z379" s="631"/>
      <c r="AA379" s="632"/>
      <c r="AB379" s="632"/>
      <c r="AC379" s="381" t="s">
        <v>112</v>
      </c>
      <c r="AD379" s="631"/>
      <c r="AE379" s="632"/>
      <c r="AF379" s="632"/>
      <c r="AG379" s="381" t="s">
        <v>112</v>
      </c>
      <c r="AH379" s="631"/>
      <c r="AI379" s="632"/>
      <c r="AJ379" s="632"/>
      <c r="AK379" s="381" t="s">
        <v>112</v>
      </c>
      <c r="AL379" s="31"/>
      <c r="AM379" s="241"/>
    </row>
    <row r="380" spans="2:66" s="251" customFormat="1" ht="20.100000000000001" customHeight="1">
      <c r="B380" s="209"/>
      <c r="C380" s="1148"/>
      <c r="D380" s="907"/>
      <c r="E380" s="908"/>
      <c r="F380" s="908"/>
      <c r="G380" s="909"/>
      <c r="H380" s="907"/>
      <c r="I380" s="908"/>
      <c r="J380" s="908"/>
      <c r="K380" s="909"/>
      <c r="L380" s="696"/>
      <c r="M380" s="697"/>
      <c r="N380" s="700"/>
      <c r="O380" s="701"/>
      <c r="P380" s="701"/>
      <c r="Q380" s="703"/>
      <c r="R380" s="631"/>
      <c r="S380" s="632"/>
      <c r="T380" s="632"/>
      <c r="U380" s="381" t="s">
        <v>112</v>
      </c>
      <c r="V380" s="631"/>
      <c r="W380" s="632"/>
      <c r="X380" s="632"/>
      <c r="Y380" s="381" t="s">
        <v>112</v>
      </c>
      <c r="Z380" s="631"/>
      <c r="AA380" s="632"/>
      <c r="AB380" s="632"/>
      <c r="AC380" s="381" t="s">
        <v>112</v>
      </c>
      <c r="AD380" s="631"/>
      <c r="AE380" s="632"/>
      <c r="AF380" s="632"/>
      <c r="AG380" s="381" t="s">
        <v>112</v>
      </c>
      <c r="AH380" s="631"/>
      <c r="AI380" s="632"/>
      <c r="AJ380" s="632"/>
      <c r="AK380" s="381" t="s">
        <v>112</v>
      </c>
      <c r="AL380" s="249"/>
      <c r="AM380" s="241"/>
      <c r="AN380" s="404"/>
      <c r="AO380" s="404"/>
      <c r="AP380" s="404"/>
      <c r="AQ380" s="404"/>
      <c r="AR380" s="404"/>
      <c r="AS380" s="404"/>
      <c r="AT380" s="404"/>
      <c r="AU380" s="404"/>
      <c r="AV380" s="404"/>
      <c r="AW380" s="404"/>
      <c r="AX380" s="404"/>
      <c r="AY380" s="404"/>
      <c r="AZ380" s="404"/>
      <c r="BA380" s="404"/>
      <c r="BB380" s="404"/>
      <c r="BC380" s="404"/>
      <c r="BD380" s="404"/>
      <c r="BE380" s="404"/>
      <c r="BF380" s="404"/>
      <c r="BG380" s="404"/>
      <c r="BH380" s="404"/>
      <c r="BI380" s="404"/>
      <c r="BJ380" s="404"/>
      <c r="BK380" s="404"/>
      <c r="BL380" s="404"/>
      <c r="BM380" s="404"/>
      <c r="BN380" s="404"/>
    </row>
    <row r="381" spans="2:66" s="251" customFormat="1" ht="20.100000000000001" customHeight="1">
      <c r="B381" s="209"/>
      <c r="C381" s="1147">
        <v>32</v>
      </c>
      <c r="D381" s="666"/>
      <c r="E381" s="667"/>
      <c r="F381" s="667"/>
      <c r="G381" s="668"/>
      <c r="H381" s="666"/>
      <c r="I381" s="667"/>
      <c r="J381" s="667"/>
      <c r="K381" s="668"/>
      <c r="L381" s="694" t="s">
        <v>223</v>
      </c>
      <c r="M381" s="695"/>
      <c r="N381" s="698"/>
      <c r="O381" s="699"/>
      <c r="P381" s="699"/>
      <c r="Q381" s="702" t="s">
        <v>112</v>
      </c>
      <c r="R381" s="666" t="s">
        <v>117</v>
      </c>
      <c r="S381" s="667"/>
      <c r="T381" s="667"/>
      <c r="U381" s="668"/>
      <c r="V381" s="666" t="s">
        <v>117</v>
      </c>
      <c r="W381" s="667"/>
      <c r="X381" s="667"/>
      <c r="Y381" s="668"/>
      <c r="Z381" s="631"/>
      <c r="AA381" s="632"/>
      <c r="AB381" s="632"/>
      <c r="AC381" s="381" t="s">
        <v>112</v>
      </c>
      <c r="AD381" s="631"/>
      <c r="AE381" s="632"/>
      <c r="AF381" s="632"/>
      <c r="AG381" s="381" t="s">
        <v>112</v>
      </c>
      <c r="AH381" s="631"/>
      <c r="AI381" s="632"/>
      <c r="AJ381" s="632"/>
      <c r="AK381" s="381" t="s">
        <v>112</v>
      </c>
      <c r="AL381" s="249"/>
      <c r="AM381" s="241"/>
      <c r="AN381" s="404"/>
      <c r="AO381" s="404"/>
      <c r="AP381" s="404"/>
      <c r="AQ381" s="404"/>
      <c r="AR381" s="404"/>
      <c r="AS381" s="404"/>
      <c r="AT381" s="404"/>
      <c r="AU381" s="404"/>
      <c r="AV381" s="404"/>
      <c r="AW381" s="404"/>
      <c r="AX381" s="404"/>
      <c r="AY381" s="404"/>
      <c r="AZ381" s="404"/>
      <c r="BA381" s="404"/>
      <c r="BB381" s="404"/>
      <c r="BC381" s="404"/>
      <c r="BD381" s="404"/>
      <c r="BE381" s="404"/>
      <c r="BF381" s="404"/>
      <c r="BG381" s="404"/>
      <c r="BH381" s="404"/>
      <c r="BI381" s="404"/>
      <c r="BJ381" s="404"/>
      <c r="BK381" s="404"/>
      <c r="BL381" s="404"/>
      <c r="BM381" s="404"/>
      <c r="BN381" s="404"/>
    </row>
    <row r="382" spans="2:66" s="251" customFormat="1" ht="20.100000000000001" customHeight="1">
      <c r="B382" s="209"/>
      <c r="C382" s="687"/>
      <c r="D382" s="691"/>
      <c r="E382" s="692"/>
      <c r="F382" s="692"/>
      <c r="G382" s="693"/>
      <c r="H382" s="691"/>
      <c r="I382" s="692"/>
      <c r="J382" s="692"/>
      <c r="K382" s="693"/>
      <c r="L382" s="696"/>
      <c r="M382" s="697"/>
      <c r="N382" s="700"/>
      <c r="O382" s="701"/>
      <c r="P382" s="701"/>
      <c r="Q382" s="703"/>
      <c r="R382" s="631"/>
      <c r="S382" s="632"/>
      <c r="T382" s="632"/>
      <c r="U382" s="381" t="s">
        <v>112</v>
      </c>
      <c r="V382" s="631"/>
      <c r="W382" s="632"/>
      <c r="X382" s="632"/>
      <c r="Y382" s="381" t="s">
        <v>112</v>
      </c>
      <c r="Z382" s="631"/>
      <c r="AA382" s="632"/>
      <c r="AB382" s="632"/>
      <c r="AC382" s="381" t="s">
        <v>112</v>
      </c>
      <c r="AD382" s="631"/>
      <c r="AE382" s="632"/>
      <c r="AF382" s="632"/>
      <c r="AG382" s="381" t="s">
        <v>112</v>
      </c>
      <c r="AH382" s="631"/>
      <c r="AI382" s="632"/>
      <c r="AJ382" s="632"/>
      <c r="AK382" s="381" t="s">
        <v>112</v>
      </c>
      <c r="AL382" s="249"/>
      <c r="AM382" s="241"/>
      <c r="AN382" s="404"/>
      <c r="AO382" s="404"/>
      <c r="AP382" s="404"/>
      <c r="AQ382" s="404"/>
      <c r="AR382" s="404"/>
      <c r="AS382" s="404"/>
      <c r="AT382" s="404"/>
      <c r="AU382" s="404"/>
      <c r="AV382" s="404"/>
      <c r="AW382" s="404"/>
      <c r="AX382" s="404"/>
      <c r="AY382" s="404"/>
      <c r="AZ382" s="404"/>
      <c r="BA382" s="404"/>
      <c r="BB382" s="404"/>
      <c r="BC382" s="404"/>
      <c r="BD382" s="404"/>
      <c r="BE382" s="404"/>
      <c r="BF382" s="404"/>
      <c r="BG382" s="404"/>
      <c r="BH382" s="404"/>
      <c r="BI382" s="404"/>
      <c r="BJ382" s="404"/>
      <c r="BK382" s="404"/>
      <c r="BL382" s="404"/>
      <c r="BM382" s="404"/>
      <c r="BN382" s="404"/>
    </row>
    <row r="383" spans="2:66" s="251" customFormat="1" ht="20.100000000000001" customHeight="1">
      <c r="B383" s="209"/>
      <c r="C383" s="1147">
        <v>33</v>
      </c>
      <c r="D383" s="666"/>
      <c r="E383" s="667"/>
      <c r="F383" s="667"/>
      <c r="G383" s="668"/>
      <c r="H383" s="666"/>
      <c r="I383" s="667"/>
      <c r="J383" s="667"/>
      <c r="K383" s="668"/>
      <c r="L383" s="694" t="s">
        <v>223</v>
      </c>
      <c r="M383" s="695"/>
      <c r="N383" s="698"/>
      <c r="O383" s="699"/>
      <c r="P383" s="699"/>
      <c r="Q383" s="702" t="s">
        <v>112</v>
      </c>
      <c r="R383" s="666" t="s">
        <v>117</v>
      </c>
      <c r="S383" s="667"/>
      <c r="T383" s="667"/>
      <c r="U383" s="668"/>
      <c r="V383" s="666" t="s">
        <v>117</v>
      </c>
      <c r="W383" s="667"/>
      <c r="X383" s="667"/>
      <c r="Y383" s="668"/>
      <c r="Z383" s="631"/>
      <c r="AA383" s="632"/>
      <c r="AB383" s="632"/>
      <c r="AC383" s="381" t="s">
        <v>112</v>
      </c>
      <c r="AD383" s="631"/>
      <c r="AE383" s="632"/>
      <c r="AF383" s="632"/>
      <c r="AG383" s="381" t="s">
        <v>112</v>
      </c>
      <c r="AH383" s="631"/>
      <c r="AI383" s="632"/>
      <c r="AJ383" s="632"/>
      <c r="AK383" s="381" t="s">
        <v>112</v>
      </c>
      <c r="AL383" s="249"/>
      <c r="AM383" s="241"/>
      <c r="AN383" s="404"/>
      <c r="AO383" s="404"/>
      <c r="AP383" s="404"/>
      <c r="AQ383" s="404"/>
      <c r="AR383" s="404"/>
      <c r="AS383" s="404"/>
      <c r="AT383" s="404"/>
      <c r="AU383" s="404"/>
      <c r="AV383" s="404"/>
      <c r="AW383" s="404"/>
      <c r="AX383" s="404"/>
      <c r="AY383" s="404"/>
      <c r="AZ383" s="404"/>
      <c r="BA383" s="404"/>
      <c r="BB383" s="404"/>
      <c r="BC383" s="404"/>
      <c r="BD383" s="404"/>
      <c r="BE383" s="404"/>
      <c r="BF383" s="404"/>
      <c r="BG383" s="404"/>
      <c r="BH383" s="404"/>
      <c r="BI383" s="404"/>
      <c r="BJ383" s="404"/>
      <c r="BK383" s="404"/>
      <c r="BL383" s="404"/>
      <c r="BM383" s="404"/>
      <c r="BN383" s="404"/>
    </row>
    <row r="384" spans="2:66" s="251" customFormat="1" ht="20.100000000000001" customHeight="1">
      <c r="B384" s="209"/>
      <c r="C384" s="687"/>
      <c r="D384" s="691"/>
      <c r="E384" s="692"/>
      <c r="F384" s="692"/>
      <c r="G384" s="693"/>
      <c r="H384" s="691"/>
      <c r="I384" s="692"/>
      <c r="J384" s="692"/>
      <c r="K384" s="693"/>
      <c r="L384" s="696"/>
      <c r="M384" s="697"/>
      <c r="N384" s="700"/>
      <c r="O384" s="701"/>
      <c r="P384" s="701"/>
      <c r="Q384" s="703"/>
      <c r="R384" s="631"/>
      <c r="S384" s="632"/>
      <c r="T384" s="632"/>
      <c r="U384" s="381" t="s">
        <v>112</v>
      </c>
      <c r="V384" s="631"/>
      <c r="W384" s="632"/>
      <c r="X384" s="632"/>
      <c r="Y384" s="381" t="s">
        <v>112</v>
      </c>
      <c r="Z384" s="631"/>
      <c r="AA384" s="632"/>
      <c r="AB384" s="632"/>
      <c r="AC384" s="381" t="s">
        <v>112</v>
      </c>
      <c r="AD384" s="631"/>
      <c r="AE384" s="632"/>
      <c r="AF384" s="632"/>
      <c r="AG384" s="381" t="s">
        <v>112</v>
      </c>
      <c r="AH384" s="631"/>
      <c r="AI384" s="632"/>
      <c r="AJ384" s="632"/>
      <c r="AK384" s="381" t="s">
        <v>112</v>
      </c>
      <c r="AL384" s="31"/>
      <c r="AM384" s="241"/>
      <c r="AN384" s="404"/>
      <c r="AO384" s="404"/>
      <c r="AP384" s="404"/>
      <c r="AQ384" s="404"/>
      <c r="AR384" s="404"/>
      <c r="AS384" s="404"/>
      <c r="AT384" s="404"/>
      <c r="AU384" s="404"/>
      <c r="AV384" s="404"/>
      <c r="AW384" s="404"/>
      <c r="AX384" s="404"/>
      <c r="AY384" s="404"/>
      <c r="AZ384" s="404"/>
      <c r="BA384" s="404"/>
      <c r="BB384" s="404"/>
      <c r="BC384" s="404"/>
      <c r="BD384" s="404"/>
      <c r="BE384" s="404"/>
      <c r="BF384" s="404"/>
      <c r="BG384" s="404"/>
      <c r="BH384" s="404"/>
      <c r="BI384" s="404"/>
      <c r="BJ384" s="404"/>
      <c r="BK384" s="404"/>
      <c r="BL384" s="404"/>
      <c r="BM384" s="404"/>
      <c r="BN384" s="404"/>
    </row>
    <row r="385" spans="2:132" s="251" customFormat="1" ht="20.100000000000001" customHeight="1">
      <c r="B385" s="209"/>
      <c r="C385" s="1148">
        <v>34</v>
      </c>
      <c r="D385" s="907"/>
      <c r="E385" s="908"/>
      <c r="F385" s="908"/>
      <c r="G385" s="909"/>
      <c r="H385" s="907"/>
      <c r="I385" s="908"/>
      <c r="J385" s="908"/>
      <c r="K385" s="909"/>
      <c r="L385" s="694" t="s">
        <v>223</v>
      </c>
      <c r="M385" s="695"/>
      <c r="N385" s="698"/>
      <c r="O385" s="699"/>
      <c r="P385" s="699"/>
      <c r="Q385" s="702" t="s">
        <v>112</v>
      </c>
      <c r="R385" s="666" t="s">
        <v>117</v>
      </c>
      <c r="S385" s="667"/>
      <c r="T385" s="667"/>
      <c r="U385" s="668"/>
      <c r="V385" s="666" t="s">
        <v>117</v>
      </c>
      <c r="W385" s="667"/>
      <c r="X385" s="667"/>
      <c r="Y385" s="668"/>
      <c r="Z385" s="631"/>
      <c r="AA385" s="632"/>
      <c r="AB385" s="632"/>
      <c r="AC385" s="381" t="s">
        <v>112</v>
      </c>
      <c r="AD385" s="631"/>
      <c r="AE385" s="632"/>
      <c r="AF385" s="632"/>
      <c r="AG385" s="381" t="s">
        <v>112</v>
      </c>
      <c r="AH385" s="631"/>
      <c r="AI385" s="632"/>
      <c r="AJ385" s="632"/>
      <c r="AK385" s="381" t="s">
        <v>112</v>
      </c>
      <c r="AL385" s="249"/>
      <c r="AM385" s="241"/>
      <c r="AN385" s="404"/>
      <c r="AO385" s="404"/>
      <c r="AP385" s="404"/>
      <c r="AQ385" s="404"/>
      <c r="AR385" s="404"/>
      <c r="AS385" s="404"/>
      <c r="AT385" s="404"/>
      <c r="AU385" s="404"/>
      <c r="AV385" s="404"/>
      <c r="AW385" s="404"/>
      <c r="AX385" s="404"/>
      <c r="AY385" s="404"/>
      <c r="AZ385" s="404"/>
      <c r="BA385" s="404"/>
      <c r="BB385" s="404"/>
      <c r="BC385" s="404"/>
      <c r="BD385" s="404"/>
      <c r="BE385" s="404"/>
      <c r="BF385" s="404"/>
      <c r="BG385" s="404"/>
      <c r="BH385" s="404"/>
      <c r="BI385" s="404"/>
      <c r="BJ385" s="404"/>
      <c r="BK385" s="404"/>
      <c r="BL385" s="404"/>
      <c r="BM385" s="404"/>
      <c r="BN385" s="404"/>
    </row>
    <row r="386" spans="2:132" s="251" customFormat="1" ht="20.100000000000001" customHeight="1">
      <c r="B386" s="209"/>
      <c r="C386" s="1148"/>
      <c r="D386" s="907"/>
      <c r="E386" s="908"/>
      <c r="F386" s="908"/>
      <c r="G386" s="909"/>
      <c r="H386" s="907"/>
      <c r="I386" s="908"/>
      <c r="J386" s="908"/>
      <c r="K386" s="909"/>
      <c r="L386" s="696"/>
      <c r="M386" s="697"/>
      <c r="N386" s="700"/>
      <c r="O386" s="701"/>
      <c r="P386" s="701"/>
      <c r="Q386" s="703"/>
      <c r="R386" s="631"/>
      <c r="S386" s="632"/>
      <c r="T386" s="632"/>
      <c r="U386" s="381" t="s">
        <v>112</v>
      </c>
      <c r="V386" s="631"/>
      <c r="W386" s="632"/>
      <c r="X386" s="632"/>
      <c r="Y386" s="381" t="s">
        <v>112</v>
      </c>
      <c r="Z386" s="631"/>
      <c r="AA386" s="632"/>
      <c r="AB386" s="632"/>
      <c r="AC386" s="381" t="s">
        <v>112</v>
      </c>
      <c r="AD386" s="631"/>
      <c r="AE386" s="632"/>
      <c r="AF386" s="632"/>
      <c r="AG386" s="381" t="s">
        <v>112</v>
      </c>
      <c r="AH386" s="631"/>
      <c r="AI386" s="632"/>
      <c r="AJ386" s="632"/>
      <c r="AK386" s="381" t="s">
        <v>112</v>
      </c>
      <c r="AL386" s="31"/>
      <c r="AM386" s="241"/>
      <c r="AN386" s="404"/>
      <c r="AO386" s="404"/>
      <c r="AP386" s="404"/>
      <c r="AQ386" s="404"/>
      <c r="AR386" s="404"/>
      <c r="AS386" s="404"/>
      <c r="AT386" s="404"/>
      <c r="AU386" s="404"/>
      <c r="AV386" s="404"/>
      <c r="AW386" s="404"/>
      <c r="AX386" s="404"/>
      <c r="AY386" s="404"/>
      <c r="AZ386" s="404"/>
      <c r="BA386" s="404"/>
      <c r="BB386" s="404"/>
      <c r="BC386" s="404"/>
      <c r="BD386" s="404"/>
      <c r="BE386" s="404"/>
      <c r="BF386" s="404"/>
      <c r="BG386" s="404"/>
      <c r="BH386" s="404"/>
      <c r="BI386" s="404"/>
      <c r="BJ386" s="404"/>
      <c r="BK386" s="404"/>
      <c r="BL386" s="404"/>
      <c r="BM386" s="404"/>
      <c r="BN386" s="404"/>
    </row>
    <row r="387" spans="2:132" s="251" customFormat="1" ht="20.100000000000001" customHeight="1">
      <c r="B387" s="209"/>
      <c r="C387" s="1147">
        <v>35</v>
      </c>
      <c r="D387" s="666"/>
      <c r="E387" s="667"/>
      <c r="F387" s="667"/>
      <c r="G387" s="668"/>
      <c r="H387" s="666"/>
      <c r="I387" s="667"/>
      <c r="J387" s="667"/>
      <c r="K387" s="668"/>
      <c r="L387" s="694" t="s">
        <v>223</v>
      </c>
      <c r="M387" s="695"/>
      <c r="N387" s="698"/>
      <c r="O387" s="699"/>
      <c r="P387" s="699"/>
      <c r="Q387" s="702" t="s">
        <v>112</v>
      </c>
      <c r="R387" s="666" t="s">
        <v>117</v>
      </c>
      <c r="S387" s="667"/>
      <c r="T387" s="667"/>
      <c r="U387" s="668"/>
      <c r="V387" s="666" t="s">
        <v>117</v>
      </c>
      <c r="W387" s="667"/>
      <c r="X387" s="667"/>
      <c r="Y387" s="668"/>
      <c r="Z387" s="631"/>
      <c r="AA387" s="632"/>
      <c r="AB387" s="632"/>
      <c r="AC387" s="381" t="s">
        <v>112</v>
      </c>
      <c r="AD387" s="631"/>
      <c r="AE387" s="632"/>
      <c r="AF387" s="632"/>
      <c r="AG387" s="381" t="s">
        <v>112</v>
      </c>
      <c r="AH387" s="631"/>
      <c r="AI387" s="632"/>
      <c r="AJ387" s="632"/>
      <c r="AK387" s="381" t="s">
        <v>112</v>
      </c>
      <c r="AL387" s="31"/>
      <c r="AM387" s="241"/>
      <c r="AN387" s="404"/>
      <c r="AO387" s="404"/>
      <c r="AP387" s="404"/>
      <c r="AQ387" s="404"/>
      <c r="AR387" s="404"/>
      <c r="AS387" s="404"/>
      <c r="AT387" s="404"/>
      <c r="AU387" s="404"/>
      <c r="AV387" s="404"/>
      <c r="AW387" s="404"/>
      <c r="AX387" s="404"/>
      <c r="AY387" s="404"/>
      <c r="AZ387" s="404"/>
      <c r="BA387" s="404"/>
      <c r="BB387" s="404"/>
      <c r="BC387" s="404"/>
      <c r="BD387" s="404"/>
      <c r="BE387" s="404"/>
      <c r="BF387" s="404"/>
      <c r="BG387" s="404"/>
      <c r="BH387" s="404"/>
      <c r="BI387" s="404"/>
      <c r="BJ387" s="404"/>
      <c r="BK387" s="404"/>
      <c r="BL387" s="404"/>
      <c r="BM387" s="404"/>
      <c r="BN387" s="404"/>
    </row>
    <row r="388" spans="2:132" s="251" customFormat="1" ht="20.100000000000001" customHeight="1">
      <c r="B388" s="209"/>
      <c r="C388" s="687"/>
      <c r="D388" s="691"/>
      <c r="E388" s="692"/>
      <c r="F388" s="692"/>
      <c r="G388" s="693"/>
      <c r="H388" s="691"/>
      <c r="I388" s="692"/>
      <c r="J388" s="692"/>
      <c r="K388" s="693"/>
      <c r="L388" s="696"/>
      <c r="M388" s="697"/>
      <c r="N388" s="700"/>
      <c r="O388" s="701"/>
      <c r="P388" s="701"/>
      <c r="Q388" s="703"/>
      <c r="R388" s="631"/>
      <c r="S388" s="632"/>
      <c r="T388" s="632"/>
      <c r="U388" s="381" t="s">
        <v>112</v>
      </c>
      <c r="V388" s="631"/>
      <c r="W388" s="632"/>
      <c r="X388" s="632"/>
      <c r="Y388" s="381" t="s">
        <v>112</v>
      </c>
      <c r="Z388" s="631"/>
      <c r="AA388" s="632"/>
      <c r="AB388" s="632"/>
      <c r="AC388" s="381" t="s">
        <v>112</v>
      </c>
      <c r="AD388" s="631"/>
      <c r="AE388" s="632"/>
      <c r="AF388" s="632"/>
      <c r="AG388" s="381" t="s">
        <v>112</v>
      </c>
      <c r="AH388" s="631"/>
      <c r="AI388" s="632"/>
      <c r="AJ388" s="632"/>
      <c r="AK388" s="381" t="s">
        <v>112</v>
      </c>
      <c r="AL388" s="31"/>
      <c r="AM388" s="241"/>
      <c r="AN388" s="404"/>
      <c r="AO388" s="404"/>
      <c r="AP388" s="404"/>
      <c r="AQ388" s="404"/>
      <c r="AR388" s="404"/>
      <c r="AS388" s="404"/>
      <c r="AT388" s="404"/>
      <c r="AU388" s="404"/>
      <c r="AV388" s="404"/>
      <c r="AW388" s="404"/>
      <c r="AX388" s="404"/>
      <c r="AY388" s="404"/>
      <c r="AZ388" s="404"/>
      <c r="BA388" s="404"/>
      <c r="BB388" s="404"/>
      <c r="BC388" s="404"/>
      <c r="BD388" s="404"/>
      <c r="BE388" s="404"/>
      <c r="BF388" s="404"/>
      <c r="BG388" s="404"/>
      <c r="BH388" s="404"/>
      <c r="BI388" s="404"/>
      <c r="BJ388" s="404"/>
      <c r="BK388" s="404"/>
      <c r="BL388" s="404"/>
      <c r="BM388" s="404"/>
      <c r="BN388" s="404"/>
    </row>
    <row r="389" spans="2:132" s="252" customFormat="1" ht="20.100000000000001" customHeight="1">
      <c r="B389" s="209"/>
      <c r="C389" s="1148">
        <v>36</v>
      </c>
      <c r="D389" s="907"/>
      <c r="E389" s="908"/>
      <c r="F389" s="908"/>
      <c r="G389" s="909"/>
      <c r="H389" s="907"/>
      <c r="I389" s="908"/>
      <c r="J389" s="908"/>
      <c r="K389" s="909"/>
      <c r="L389" s="694" t="s">
        <v>223</v>
      </c>
      <c r="M389" s="695"/>
      <c r="N389" s="698"/>
      <c r="O389" s="699"/>
      <c r="P389" s="699"/>
      <c r="Q389" s="702" t="s">
        <v>112</v>
      </c>
      <c r="R389" s="666" t="s">
        <v>117</v>
      </c>
      <c r="S389" s="667"/>
      <c r="T389" s="667"/>
      <c r="U389" s="668"/>
      <c r="V389" s="666" t="s">
        <v>117</v>
      </c>
      <c r="W389" s="667"/>
      <c r="X389" s="667"/>
      <c r="Y389" s="668"/>
      <c r="Z389" s="631"/>
      <c r="AA389" s="632"/>
      <c r="AB389" s="632"/>
      <c r="AC389" s="381" t="s">
        <v>112</v>
      </c>
      <c r="AD389" s="631"/>
      <c r="AE389" s="632"/>
      <c r="AF389" s="632"/>
      <c r="AG389" s="381" t="s">
        <v>112</v>
      </c>
      <c r="AH389" s="631"/>
      <c r="AI389" s="632"/>
      <c r="AJ389" s="632"/>
      <c r="AK389" s="381" t="s">
        <v>112</v>
      </c>
      <c r="AL389" s="363"/>
      <c r="AM389" s="209"/>
      <c r="AN389" s="257"/>
      <c r="AO389" s="257"/>
      <c r="AP389" s="257"/>
      <c r="AQ389" s="257"/>
      <c r="AR389" s="257"/>
      <c r="AS389" s="257"/>
      <c r="AT389" s="257"/>
      <c r="AU389" s="257"/>
      <c r="AV389" s="257"/>
      <c r="AW389" s="257"/>
      <c r="AX389" s="257"/>
      <c r="AY389" s="257"/>
      <c r="AZ389" s="257"/>
      <c r="BA389" s="257"/>
      <c r="BB389" s="257"/>
      <c r="BC389" s="257"/>
      <c r="BD389" s="257"/>
      <c r="BE389" s="257"/>
      <c r="BF389" s="257"/>
      <c r="BG389" s="257"/>
      <c r="BH389" s="257"/>
      <c r="BI389" s="257"/>
      <c r="BJ389" s="257"/>
      <c r="BK389" s="257"/>
      <c r="BL389" s="257"/>
      <c r="BM389" s="257"/>
      <c r="BN389" s="257"/>
    </row>
    <row r="390" spans="2:132" s="252" customFormat="1" ht="20.100000000000001" customHeight="1">
      <c r="B390" s="209"/>
      <c r="C390" s="1148"/>
      <c r="D390" s="907"/>
      <c r="E390" s="908"/>
      <c r="F390" s="908"/>
      <c r="G390" s="909"/>
      <c r="H390" s="907"/>
      <c r="I390" s="908"/>
      <c r="J390" s="908"/>
      <c r="K390" s="909"/>
      <c r="L390" s="696"/>
      <c r="M390" s="697"/>
      <c r="N390" s="700"/>
      <c r="O390" s="701"/>
      <c r="P390" s="701"/>
      <c r="Q390" s="703"/>
      <c r="R390" s="631"/>
      <c r="S390" s="632"/>
      <c r="T390" s="632"/>
      <c r="U390" s="381" t="s">
        <v>112</v>
      </c>
      <c r="V390" s="631"/>
      <c r="W390" s="632"/>
      <c r="X390" s="632"/>
      <c r="Y390" s="381" t="s">
        <v>112</v>
      </c>
      <c r="Z390" s="631"/>
      <c r="AA390" s="632"/>
      <c r="AB390" s="632"/>
      <c r="AC390" s="381" t="s">
        <v>112</v>
      </c>
      <c r="AD390" s="631"/>
      <c r="AE390" s="632"/>
      <c r="AF390" s="632"/>
      <c r="AG390" s="381" t="s">
        <v>112</v>
      </c>
      <c r="AH390" s="631"/>
      <c r="AI390" s="632"/>
      <c r="AJ390" s="632"/>
      <c r="AK390" s="381" t="s">
        <v>112</v>
      </c>
      <c r="AL390" s="407"/>
      <c r="AM390" s="209"/>
      <c r="AN390" s="257"/>
      <c r="AO390" s="257"/>
      <c r="AP390" s="257"/>
      <c r="AQ390" s="257"/>
      <c r="AR390" s="257"/>
      <c r="AS390" s="257"/>
      <c r="AT390" s="257"/>
      <c r="AU390" s="257"/>
      <c r="AV390" s="257"/>
      <c r="AW390" s="257"/>
      <c r="AX390" s="257"/>
      <c r="AY390" s="257"/>
      <c r="AZ390" s="257"/>
      <c r="BA390" s="257"/>
      <c r="BB390" s="257"/>
      <c r="BC390" s="257"/>
      <c r="BD390" s="257"/>
      <c r="BE390" s="257"/>
      <c r="BF390" s="257"/>
      <c r="BG390" s="257"/>
      <c r="BH390" s="257"/>
      <c r="BI390" s="257"/>
      <c r="BJ390" s="257"/>
      <c r="BK390" s="257"/>
      <c r="BL390" s="257"/>
      <c r="BM390" s="257"/>
      <c r="BN390" s="257"/>
    </row>
    <row r="391" spans="2:132" s="252" customFormat="1" ht="20.100000000000001" customHeight="1">
      <c r="B391" s="209"/>
      <c r="C391" s="1147">
        <v>27</v>
      </c>
      <c r="D391" s="666"/>
      <c r="E391" s="667"/>
      <c r="F391" s="667"/>
      <c r="G391" s="668"/>
      <c r="H391" s="666"/>
      <c r="I391" s="667"/>
      <c r="J391" s="667"/>
      <c r="K391" s="668"/>
      <c r="L391" s="694" t="s">
        <v>223</v>
      </c>
      <c r="M391" s="695"/>
      <c r="N391" s="698"/>
      <c r="O391" s="699"/>
      <c r="P391" s="699"/>
      <c r="Q391" s="702" t="s">
        <v>112</v>
      </c>
      <c r="R391" s="666" t="s">
        <v>117</v>
      </c>
      <c r="S391" s="667"/>
      <c r="T391" s="667"/>
      <c r="U391" s="668"/>
      <c r="V391" s="666" t="s">
        <v>117</v>
      </c>
      <c r="W391" s="667"/>
      <c r="X391" s="667"/>
      <c r="Y391" s="668"/>
      <c r="Z391" s="631"/>
      <c r="AA391" s="632"/>
      <c r="AB391" s="632"/>
      <c r="AC391" s="381" t="s">
        <v>112</v>
      </c>
      <c r="AD391" s="631"/>
      <c r="AE391" s="632"/>
      <c r="AF391" s="632"/>
      <c r="AG391" s="381" t="s">
        <v>112</v>
      </c>
      <c r="AH391" s="631"/>
      <c r="AI391" s="632"/>
      <c r="AJ391" s="632"/>
      <c r="AK391" s="381" t="s">
        <v>112</v>
      </c>
      <c r="AL391" s="407"/>
      <c r="AM391" s="209"/>
      <c r="AN391" s="257"/>
      <c r="AO391" s="257"/>
      <c r="AP391" s="257"/>
      <c r="AQ391" s="257"/>
      <c r="AR391" s="257"/>
      <c r="AS391" s="257"/>
      <c r="AT391" s="257"/>
      <c r="AU391" s="257"/>
      <c r="AV391" s="257"/>
      <c r="AW391" s="257"/>
      <c r="AX391" s="257"/>
      <c r="AY391" s="257"/>
      <c r="AZ391" s="257"/>
      <c r="BA391" s="257"/>
      <c r="BB391" s="257"/>
      <c r="BC391" s="257"/>
      <c r="BD391" s="257"/>
      <c r="BE391" s="257"/>
      <c r="BF391" s="257"/>
      <c r="BG391" s="257"/>
      <c r="BH391" s="257"/>
      <c r="BI391" s="257"/>
      <c r="BJ391" s="257"/>
      <c r="BK391" s="257"/>
      <c r="BL391" s="257"/>
      <c r="BM391" s="257"/>
      <c r="BN391" s="257"/>
    </row>
    <row r="392" spans="2:132" s="252" customFormat="1" ht="20.100000000000001" customHeight="1">
      <c r="B392" s="209"/>
      <c r="C392" s="687"/>
      <c r="D392" s="691"/>
      <c r="E392" s="692"/>
      <c r="F392" s="692"/>
      <c r="G392" s="693"/>
      <c r="H392" s="691"/>
      <c r="I392" s="692"/>
      <c r="J392" s="692"/>
      <c r="K392" s="693"/>
      <c r="L392" s="696"/>
      <c r="M392" s="697"/>
      <c r="N392" s="700"/>
      <c r="O392" s="701"/>
      <c r="P392" s="701"/>
      <c r="Q392" s="703"/>
      <c r="R392" s="631"/>
      <c r="S392" s="632"/>
      <c r="T392" s="632"/>
      <c r="U392" s="381" t="s">
        <v>112</v>
      </c>
      <c r="V392" s="631"/>
      <c r="W392" s="632"/>
      <c r="X392" s="632"/>
      <c r="Y392" s="381" t="s">
        <v>112</v>
      </c>
      <c r="Z392" s="631"/>
      <c r="AA392" s="632"/>
      <c r="AB392" s="632"/>
      <c r="AC392" s="381" t="s">
        <v>112</v>
      </c>
      <c r="AD392" s="631"/>
      <c r="AE392" s="632"/>
      <c r="AF392" s="632"/>
      <c r="AG392" s="381" t="s">
        <v>112</v>
      </c>
      <c r="AH392" s="631"/>
      <c r="AI392" s="632"/>
      <c r="AJ392" s="632"/>
      <c r="AK392" s="381" t="s">
        <v>112</v>
      </c>
      <c r="AL392" s="461"/>
      <c r="AM392" s="209"/>
      <c r="AN392" s="257"/>
      <c r="AO392" s="257"/>
      <c r="AP392" s="257"/>
      <c r="AQ392" s="257"/>
      <c r="AR392" s="257"/>
      <c r="AS392" s="257"/>
      <c r="AT392" s="257"/>
      <c r="AU392" s="257"/>
      <c r="AV392" s="257"/>
      <c r="AW392" s="257"/>
      <c r="AX392" s="257"/>
      <c r="AY392" s="257"/>
      <c r="AZ392" s="257"/>
      <c r="BA392" s="257"/>
      <c r="BB392" s="257"/>
      <c r="BC392" s="257"/>
      <c r="BD392" s="257"/>
      <c r="BE392" s="257"/>
      <c r="BF392" s="257"/>
      <c r="BG392" s="257"/>
      <c r="BH392" s="257"/>
      <c r="BI392" s="257"/>
      <c r="BJ392" s="257"/>
      <c r="BK392" s="257"/>
      <c r="BL392" s="257"/>
      <c r="BM392" s="257"/>
      <c r="BN392" s="257"/>
    </row>
    <row r="393" spans="2:132" s="252" customFormat="1" ht="20.100000000000001" customHeight="1">
      <c r="B393" s="209"/>
      <c r="C393" s="1148">
        <v>38</v>
      </c>
      <c r="D393" s="907"/>
      <c r="E393" s="908"/>
      <c r="F393" s="908"/>
      <c r="G393" s="909"/>
      <c r="H393" s="907"/>
      <c r="I393" s="908"/>
      <c r="J393" s="908"/>
      <c r="K393" s="909"/>
      <c r="L393" s="694" t="s">
        <v>223</v>
      </c>
      <c r="M393" s="695"/>
      <c r="N393" s="698"/>
      <c r="O393" s="699"/>
      <c r="P393" s="699"/>
      <c r="Q393" s="702" t="s">
        <v>112</v>
      </c>
      <c r="R393" s="666" t="s">
        <v>117</v>
      </c>
      <c r="S393" s="667"/>
      <c r="T393" s="667"/>
      <c r="U393" s="668"/>
      <c r="V393" s="666" t="s">
        <v>117</v>
      </c>
      <c r="W393" s="667"/>
      <c r="X393" s="667"/>
      <c r="Y393" s="668"/>
      <c r="Z393" s="631"/>
      <c r="AA393" s="632"/>
      <c r="AB393" s="632"/>
      <c r="AC393" s="381" t="s">
        <v>112</v>
      </c>
      <c r="AD393" s="631"/>
      <c r="AE393" s="632"/>
      <c r="AF393" s="632"/>
      <c r="AG393" s="381" t="s">
        <v>112</v>
      </c>
      <c r="AH393" s="631"/>
      <c r="AI393" s="632"/>
      <c r="AJ393" s="632"/>
      <c r="AK393" s="381" t="s">
        <v>112</v>
      </c>
      <c r="AL393" s="355"/>
      <c r="AM393" s="209"/>
      <c r="AN393" s="257"/>
      <c r="AO393" s="257"/>
      <c r="AP393" s="257"/>
      <c r="AQ393" s="257"/>
      <c r="AR393" s="257"/>
      <c r="AS393" s="257"/>
      <c r="AT393" s="257"/>
      <c r="AU393" s="257"/>
      <c r="AV393" s="257"/>
      <c r="AW393" s="257"/>
      <c r="AX393" s="257"/>
      <c r="AY393" s="257"/>
      <c r="AZ393" s="257"/>
      <c r="BA393" s="257"/>
      <c r="BB393" s="257"/>
      <c r="BC393" s="257"/>
      <c r="BD393" s="257"/>
      <c r="BE393" s="257"/>
      <c r="BF393" s="257"/>
      <c r="BG393" s="257"/>
      <c r="BH393" s="257"/>
      <c r="BI393" s="257"/>
      <c r="BJ393" s="257"/>
      <c r="BK393" s="257"/>
      <c r="BL393" s="257"/>
      <c r="BM393" s="257"/>
      <c r="BN393" s="257"/>
    </row>
    <row r="394" spans="2:132" s="252" customFormat="1" ht="20.100000000000001" customHeight="1">
      <c r="B394" s="241"/>
      <c r="C394" s="687"/>
      <c r="D394" s="907"/>
      <c r="E394" s="908"/>
      <c r="F394" s="908"/>
      <c r="G394" s="909"/>
      <c r="H394" s="907"/>
      <c r="I394" s="908"/>
      <c r="J394" s="908"/>
      <c r="K394" s="909"/>
      <c r="L394" s="696"/>
      <c r="M394" s="697"/>
      <c r="N394" s="700"/>
      <c r="O394" s="701"/>
      <c r="P394" s="701"/>
      <c r="Q394" s="703"/>
      <c r="R394" s="631"/>
      <c r="S394" s="632"/>
      <c r="T394" s="632"/>
      <c r="U394" s="381" t="s">
        <v>112</v>
      </c>
      <c r="V394" s="631"/>
      <c r="W394" s="632"/>
      <c r="X394" s="632"/>
      <c r="Y394" s="381" t="s">
        <v>112</v>
      </c>
      <c r="Z394" s="631"/>
      <c r="AA394" s="632"/>
      <c r="AB394" s="632"/>
      <c r="AC394" s="381" t="s">
        <v>112</v>
      </c>
      <c r="AD394" s="631"/>
      <c r="AE394" s="632"/>
      <c r="AF394" s="632"/>
      <c r="AG394" s="381" t="s">
        <v>112</v>
      </c>
      <c r="AH394" s="631"/>
      <c r="AI394" s="632"/>
      <c r="AJ394" s="632"/>
      <c r="AK394" s="381" t="s">
        <v>112</v>
      </c>
      <c r="AL394" s="355"/>
      <c r="AM394" s="209"/>
      <c r="AN394" s="257"/>
      <c r="AO394" s="257"/>
      <c r="AP394" s="257"/>
      <c r="AQ394" s="257"/>
      <c r="AR394" s="257"/>
      <c r="AS394" s="257"/>
      <c r="AT394" s="257"/>
      <c r="AU394" s="257"/>
      <c r="AV394" s="257"/>
      <c r="AW394" s="257"/>
      <c r="AX394" s="257"/>
      <c r="AY394" s="257"/>
      <c r="AZ394" s="257"/>
      <c r="BA394" s="257"/>
      <c r="BB394" s="257"/>
      <c r="BC394" s="257"/>
      <c r="BD394" s="257"/>
      <c r="BE394" s="257"/>
      <c r="BF394" s="257"/>
      <c r="BG394" s="257"/>
      <c r="BH394" s="257"/>
      <c r="BI394" s="257"/>
      <c r="BJ394" s="257"/>
      <c r="BK394" s="257"/>
      <c r="BL394" s="257"/>
      <c r="BM394" s="257"/>
      <c r="BN394" s="257"/>
    </row>
    <row r="395" spans="2:132" s="252" customFormat="1" ht="20.100000000000001" customHeight="1">
      <c r="B395" s="250"/>
      <c r="C395" s="1147">
        <v>39</v>
      </c>
      <c r="D395" s="666"/>
      <c r="E395" s="667"/>
      <c r="F395" s="667"/>
      <c r="G395" s="668"/>
      <c r="H395" s="666"/>
      <c r="I395" s="667"/>
      <c r="J395" s="667"/>
      <c r="K395" s="668"/>
      <c r="L395" s="694" t="s">
        <v>223</v>
      </c>
      <c r="M395" s="695"/>
      <c r="N395" s="698"/>
      <c r="O395" s="699"/>
      <c r="P395" s="699"/>
      <c r="Q395" s="702" t="s">
        <v>112</v>
      </c>
      <c r="R395" s="666" t="s">
        <v>117</v>
      </c>
      <c r="S395" s="667"/>
      <c r="T395" s="667"/>
      <c r="U395" s="668"/>
      <c r="V395" s="666" t="s">
        <v>117</v>
      </c>
      <c r="W395" s="667"/>
      <c r="X395" s="667"/>
      <c r="Y395" s="668"/>
      <c r="Z395" s="631"/>
      <c r="AA395" s="632"/>
      <c r="AB395" s="632"/>
      <c r="AC395" s="381" t="s">
        <v>112</v>
      </c>
      <c r="AD395" s="631"/>
      <c r="AE395" s="632"/>
      <c r="AF395" s="632"/>
      <c r="AG395" s="381" t="s">
        <v>112</v>
      </c>
      <c r="AH395" s="631"/>
      <c r="AI395" s="632"/>
      <c r="AJ395" s="632"/>
      <c r="AK395" s="381" t="s">
        <v>112</v>
      </c>
      <c r="AL395" s="355"/>
      <c r="AM395" s="209"/>
      <c r="AN395" s="257"/>
      <c r="AO395" s="257"/>
      <c r="AP395" s="257"/>
      <c r="AQ395" s="257"/>
      <c r="AR395" s="257"/>
      <c r="AS395" s="257"/>
      <c r="AT395" s="257"/>
      <c r="AU395" s="257"/>
      <c r="AV395" s="257"/>
      <c r="AW395" s="257"/>
      <c r="AX395" s="257"/>
      <c r="AY395" s="257"/>
      <c r="AZ395" s="257"/>
      <c r="BA395" s="257"/>
      <c r="BB395" s="257"/>
      <c r="BC395" s="257"/>
      <c r="BD395" s="257"/>
      <c r="BE395" s="257"/>
      <c r="BF395" s="257"/>
      <c r="BG395" s="257"/>
      <c r="BH395" s="257"/>
      <c r="BI395" s="257"/>
      <c r="BJ395" s="257"/>
      <c r="BK395" s="257"/>
      <c r="BL395" s="257"/>
      <c r="BM395" s="257"/>
      <c r="BN395" s="257"/>
    </row>
    <row r="396" spans="2:132" s="252" customFormat="1" ht="20.100000000000001" customHeight="1">
      <c r="B396" s="209"/>
      <c r="C396" s="687"/>
      <c r="D396" s="691"/>
      <c r="E396" s="692"/>
      <c r="F396" s="692"/>
      <c r="G396" s="693"/>
      <c r="H396" s="691"/>
      <c r="I396" s="692"/>
      <c r="J396" s="692"/>
      <c r="K396" s="693"/>
      <c r="L396" s="696"/>
      <c r="M396" s="697"/>
      <c r="N396" s="700"/>
      <c r="O396" s="701"/>
      <c r="P396" s="701"/>
      <c r="Q396" s="703"/>
      <c r="R396" s="631"/>
      <c r="S396" s="632"/>
      <c r="T396" s="632"/>
      <c r="U396" s="381" t="s">
        <v>112</v>
      </c>
      <c r="V396" s="631"/>
      <c r="W396" s="632"/>
      <c r="X396" s="632"/>
      <c r="Y396" s="381" t="s">
        <v>112</v>
      </c>
      <c r="Z396" s="631"/>
      <c r="AA396" s="632"/>
      <c r="AB396" s="632"/>
      <c r="AC396" s="381" t="s">
        <v>112</v>
      </c>
      <c r="AD396" s="631"/>
      <c r="AE396" s="632"/>
      <c r="AF396" s="632"/>
      <c r="AG396" s="381" t="s">
        <v>112</v>
      </c>
      <c r="AH396" s="631"/>
      <c r="AI396" s="632"/>
      <c r="AJ396" s="632"/>
      <c r="AK396" s="381" t="s">
        <v>112</v>
      </c>
      <c r="AL396" s="355"/>
      <c r="AM396" s="209"/>
      <c r="AN396" s="257"/>
      <c r="AO396" s="257"/>
      <c r="AP396" s="257"/>
      <c r="AQ396" s="257"/>
      <c r="AR396" s="257"/>
      <c r="AS396" s="257"/>
      <c r="AT396" s="257"/>
      <c r="AU396" s="257"/>
      <c r="AV396" s="257"/>
      <c r="AW396" s="257"/>
      <c r="AX396" s="257"/>
      <c r="AY396" s="257"/>
      <c r="AZ396" s="257"/>
      <c r="BA396" s="257"/>
      <c r="BB396" s="257"/>
      <c r="BC396" s="257"/>
      <c r="BD396" s="257"/>
      <c r="BE396" s="257"/>
      <c r="BF396" s="257"/>
      <c r="BG396" s="257"/>
      <c r="BH396" s="257"/>
      <c r="BI396" s="257"/>
      <c r="BJ396" s="257"/>
      <c r="BK396" s="257"/>
      <c r="BL396" s="257"/>
      <c r="BM396" s="257"/>
      <c r="BN396" s="257"/>
    </row>
    <row r="397" spans="2:132" s="252" customFormat="1" ht="20.100000000000001" customHeight="1">
      <c r="B397" s="209"/>
      <c r="C397" s="1148">
        <v>40</v>
      </c>
      <c r="D397" s="907"/>
      <c r="E397" s="908"/>
      <c r="F397" s="908"/>
      <c r="G397" s="909"/>
      <c r="H397" s="907"/>
      <c r="I397" s="908"/>
      <c r="J397" s="908"/>
      <c r="K397" s="909"/>
      <c r="L397" s="694" t="s">
        <v>223</v>
      </c>
      <c r="M397" s="695"/>
      <c r="N397" s="698"/>
      <c r="O397" s="699"/>
      <c r="P397" s="699"/>
      <c r="Q397" s="702" t="s">
        <v>112</v>
      </c>
      <c r="R397" s="666" t="s">
        <v>117</v>
      </c>
      <c r="S397" s="667"/>
      <c r="T397" s="667"/>
      <c r="U397" s="668"/>
      <c r="V397" s="666" t="s">
        <v>117</v>
      </c>
      <c r="W397" s="667"/>
      <c r="X397" s="667"/>
      <c r="Y397" s="668"/>
      <c r="Z397" s="631"/>
      <c r="AA397" s="632"/>
      <c r="AB397" s="632"/>
      <c r="AC397" s="381" t="s">
        <v>112</v>
      </c>
      <c r="AD397" s="631"/>
      <c r="AE397" s="632"/>
      <c r="AF397" s="632"/>
      <c r="AG397" s="381" t="s">
        <v>112</v>
      </c>
      <c r="AH397" s="631"/>
      <c r="AI397" s="632"/>
      <c r="AJ397" s="632"/>
      <c r="AK397" s="381" t="s">
        <v>112</v>
      </c>
      <c r="AL397" s="355"/>
      <c r="AM397" s="209"/>
      <c r="AN397" s="257"/>
      <c r="AO397" s="257"/>
      <c r="AP397" s="257"/>
      <c r="AQ397" s="257"/>
      <c r="AR397" s="257"/>
      <c r="AS397" s="257"/>
      <c r="AT397" s="257"/>
      <c r="AU397" s="257"/>
      <c r="AV397" s="257"/>
      <c r="AW397" s="257"/>
      <c r="AX397" s="257"/>
      <c r="AY397" s="257"/>
      <c r="AZ397" s="257"/>
      <c r="BA397" s="257"/>
      <c r="BB397" s="257"/>
      <c r="BC397" s="257"/>
      <c r="BD397" s="257"/>
      <c r="BE397" s="257"/>
      <c r="BF397" s="257"/>
      <c r="BG397" s="257"/>
      <c r="BH397" s="257"/>
      <c r="BI397" s="257"/>
      <c r="BJ397" s="257"/>
      <c r="BK397" s="257"/>
      <c r="BL397" s="257"/>
      <c r="BM397" s="257"/>
      <c r="BN397" s="257"/>
    </row>
    <row r="398" spans="2:132" s="252" customFormat="1" ht="20.100000000000001" customHeight="1">
      <c r="B398" s="209"/>
      <c r="C398" s="687"/>
      <c r="D398" s="691"/>
      <c r="E398" s="692"/>
      <c r="F398" s="692"/>
      <c r="G398" s="693"/>
      <c r="H398" s="691"/>
      <c r="I398" s="692"/>
      <c r="J398" s="692"/>
      <c r="K398" s="693"/>
      <c r="L398" s="696"/>
      <c r="M398" s="697"/>
      <c r="N398" s="700"/>
      <c r="O398" s="701"/>
      <c r="P398" s="701"/>
      <c r="Q398" s="703"/>
      <c r="R398" s="631"/>
      <c r="S398" s="632"/>
      <c r="T398" s="632"/>
      <c r="U398" s="381" t="s">
        <v>112</v>
      </c>
      <c r="V398" s="631"/>
      <c r="W398" s="632"/>
      <c r="X398" s="632"/>
      <c r="Y398" s="381" t="s">
        <v>112</v>
      </c>
      <c r="Z398" s="631"/>
      <c r="AA398" s="632"/>
      <c r="AB398" s="632"/>
      <c r="AC398" s="381" t="s">
        <v>112</v>
      </c>
      <c r="AD398" s="631"/>
      <c r="AE398" s="632"/>
      <c r="AF398" s="632"/>
      <c r="AG398" s="381" t="s">
        <v>112</v>
      </c>
      <c r="AH398" s="631"/>
      <c r="AI398" s="632"/>
      <c r="AJ398" s="632"/>
      <c r="AK398" s="381" t="s">
        <v>112</v>
      </c>
      <c r="AL398" s="355"/>
      <c r="AM398" s="209"/>
      <c r="AN398" s="257"/>
      <c r="AO398" s="257"/>
      <c r="AP398" s="257"/>
      <c r="AQ398" s="257"/>
      <c r="AR398" s="257"/>
      <c r="AS398" s="257"/>
      <c r="AT398" s="257"/>
      <c r="AU398" s="257"/>
      <c r="AV398" s="257"/>
      <c r="AW398" s="257"/>
      <c r="AX398" s="257"/>
      <c r="AY398" s="257"/>
      <c r="AZ398" s="257"/>
      <c r="BA398" s="257"/>
      <c r="BB398" s="257"/>
      <c r="BC398" s="257"/>
      <c r="BD398" s="257"/>
      <c r="BE398" s="257"/>
      <c r="BF398" s="257"/>
      <c r="BG398" s="257"/>
      <c r="BH398" s="257"/>
      <c r="BI398" s="257"/>
      <c r="BJ398" s="257"/>
      <c r="BK398" s="257"/>
      <c r="BL398" s="257"/>
      <c r="BM398" s="257"/>
      <c r="BN398" s="257"/>
    </row>
    <row r="399" spans="2:132" s="465" customFormat="1" ht="20.100000000000001" customHeight="1">
      <c r="B399" s="462" t="s">
        <v>784</v>
      </c>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c r="AB399" s="253"/>
      <c r="AC399" s="253"/>
      <c r="AD399" s="253"/>
      <c r="AE399" s="253"/>
      <c r="AF399" s="253"/>
      <c r="AG399" s="253"/>
      <c r="AH399" s="253"/>
      <c r="AI399" s="253"/>
      <c r="AJ399" s="253"/>
      <c r="AK399" s="253"/>
      <c r="AL399" s="463"/>
      <c r="AM399" s="464"/>
      <c r="AN399" s="464"/>
      <c r="AO399" s="464"/>
      <c r="AP399" s="464"/>
      <c r="AQ399" s="464"/>
      <c r="AR399" s="464"/>
      <c r="AS399" s="464"/>
      <c r="AT399" s="464"/>
      <c r="AU399" s="464"/>
      <c r="AV399" s="464"/>
      <c r="AW399" s="464"/>
      <c r="AX399" s="464"/>
      <c r="AY399" s="464"/>
      <c r="AZ399" s="464"/>
      <c r="BA399" s="464"/>
      <c r="BB399" s="464"/>
      <c r="BC399" s="464"/>
      <c r="BD399" s="464"/>
      <c r="BE399" s="464"/>
      <c r="BF399" s="464"/>
      <c r="BG399" s="464"/>
      <c r="BH399" s="464"/>
      <c r="BI399" s="464"/>
      <c r="BJ399" s="464"/>
      <c r="BK399" s="464"/>
      <c r="BL399" s="464"/>
      <c r="BM399" s="464"/>
      <c r="BN399" s="464"/>
      <c r="BO399" s="464"/>
      <c r="BP399" s="464"/>
      <c r="BQ399" s="464"/>
      <c r="BR399" s="464"/>
      <c r="BS399" s="464"/>
      <c r="BT399" s="464"/>
      <c r="BU399" s="464"/>
      <c r="BV399" s="464"/>
      <c r="BW399" s="464"/>
      <c r="BX399" s="464"/>
      <c r="BY399" s="464"/>
      <c r="BZ399" s="464"/>
      <c r="CA399" s="464"/>
      <c r="CB399" s="464"/>
      <c r="CC399" s="464"/>
      <c r="CD399" s="464"/>
      <c r="CE399" s="464"/>
      <c r="CF399" s="464"/>
      <c r="CG399" s="464"/>
      <c r="CH399" s="464"/>
      <c r="CI399" s="464"/>
      <c r="CJ399" s="464"/>
      <c r="CK399" s="464"/>
      <c r="CL399" s="464"/>
      <c r="CM399" s="464"/>
      <c r="CN399" s="464"/>
      <c r="CO399" s="464"/>
      <c r="CP399" s="464"/>
      <c r="CQ399" s="464"/>
      <c r="CR399" s="464"/>
      <c r="CS399" s="464"/>
      <c r="CT399" s="464"/>
      <c r="CU399" s="464"/>
      <c r="CV399" s="464"/>
      <c r="CW399" s="464"/>
      <c r="CX399" s="464"/>
      <c r="CY399" s="464"/>
      <c r="CZ399" s="464"/>
      <c r="DA399" s="464"/>
      <c r="DB399" s="464"/>
      <c r="DC399" s="464"/>
      <c r="DD399" s="464"/>
      <c r="DE399" s="464"/>
      <c r="DF399" s="464"/>
      <c r="DG399" s="464"/>
      <c r="DH399" s="464"/>
      <c r="DI399" s="464"/>
      <c r="DJ399" s="464"/>
      <c r="DK399" s="464"/>
      <c r="DL399" s="464"/>
      <c r="DM399" s="464"/>
      <c r="DN399" s="464"/>
      <c r="DO399" s="464"/>
      <c r="DP399" s="464"/>
      <c r="DQ399" s="464"/>
      <c r="DR399" s="464"/>
      <c r="DS399" s="464"/>
      <c r="DT399" s="464"/>
      <c r="DU399" s="464"/>
      <c r="DV399" s="464"/>
      <c r="DW399" s="464"/>
      <c r="DX399" s="464"/>
      <c r="DY399" s="464"/>
      <c r="DZ399" s="464"/>
      <c r="EA399" s="464"/>
      <c r="EB399" s="464"/>
    </row>
    <row r="400" spans="2:132" s="468" customFormat="1" ht="20.100000000000001" customHeight="1">
      <c r="B400" s="466"/>
      <c r="C400" s="467" t="s">
        <v>457</v>
      </c>
      <c r="D400" s="467"/>
      <c r="E400" s="467"/>
      <c r="F400" s="467"/>
      <c r="G400" s="467"/>
      <c r="H400" s="467"/>
      <c r="I400" s="467"/>
      <c r="J400" s="467"/>
      <c r="K400" s="467"/>
      <c r="L400" s="467"/>
      <c r="M400" s="467"/>
      <c r="N400" s="467"/>
      <c r="O400" s="467"/>
      <c r="P400" s="467"/>
      <c r="Q400" s="467"/>
      <c r="R400" s="467"/>
      <c r="S400" s="467"/>
      <c r="T400" s="467"/>
      <c r="U400" s="467"/>
      <c r="V400" s="467"/>
      <c r="W400" s="467"/>
      <c r="X400" s="467"/>
      <c r="Y400" s="467"/>
      <c r="Z400" s="467"/>
      <c r="AA400" s="467"/>
      <c r="AB400" s="467"/>
      <c r="AC400" s="467"/>
      <c r="AD400" s="467"/>
      <c r="AE400" s="467"/>
      <c r="AF400" s="467"/>
      <c r="AG400" s="467"/>
      <c r="AH400" s="467"/>
      <c r="AI400" s="467"/>
      <c r="AJ400" s="467"/>
      <c r="AK400" s="467"/>
      <c r="AL400" s="466"/>
      <c r="AM400" s="633"/>
      <c r="AN400" s="633"/>
      <c r="AO400" s="633"/>
      <c r="AP400" s="633"/>
      <c r="AQ400" s="633"/>
      <c r="AR400" s="633"/>
      <c r="AS400" s="633"/>
      <c r="AT400" s="633"/>
      <c r="AU400" s="633"/>
      <c r="AV400" s="633"/>
      <c r="AW400" s="633"/>
      <c r="AX400" s="633"/>
      <c r="AY400" s="633"/>
      <c r="AZ400" s="633"/>
      <c r="BA400" s="633"/>
      <c r="BB400" s="633"/>
      <c r="BC400" s="633"/>
      <c r="BD400" s="633"/>
      <c r="BE400" s="633"/>
      <c r="BF400" s="633"/>
      <c r="BG400" s="633"/>
      <c r="BH400" s="633"/>
      <c r="BI400" s="633"/>
      <c r="BJ400" s="633"/>
      <c r="BK400" s="633"/>
      <c r="BL400" s="633"/>
      <c r="BM400" s="633"/>
      <c r="BN400" s="464"/>
      <c r="BO400" s="464"/>
      <c r="BP400" s="464"/>
      <c r="BQ400" s="464"/>
      <c r="BR400" s="464"/>
      <c r="BS400" s="464"/>
      <c r="BT400" s="464"/>
      <c r="BU400" s="464"/>
      <c r="BV400" s="464"/>
      <c r="BW400" s="464"/>
      <c r="BX400" s="464"/>
      <c r="BY400" s="464"/>
      <c r="BZ400" s="464"/>
      <c r="CA400" s="464"/>
      <c r="CB400" s="464"/>
      <c r="CC400" s="464"/>
      <c r="CD400" s="464"/>
      <c r="CE400" s="464"/>
      <c r="CF400" s="464"/>
      <c r="CG400" s="464"/>
      <c r="CH400" s="464"/>
      <c r="CI400" s="464"/>
      <c r="CJ400" s="464"/>
      <c r="CK400" s="464"/>
      <c r="CL400" s="464"/>
      <c r="CM400" s="464"/>
      <c r="CN400" s="464"/>
      <c r="CO400" s="464"/>
      <c r="CP400" s="464"/>
      <c r="CQ400" s="464"/>
      <c r="CR400" s="464"/>
      <c r="CS400" s="464"/>
      <c r="CT400" s="464"/>
      <c r="CU400" s="464"/>
      <c r="CV400" s="464"/>
      <c r="CW400" s="464"/>
      <c r="CX400" s="464"/>
      <c r="CY400" s="464"/>
      <c r="CZ400" s="464"/>
      <c r="DA400" s="464"/>
      <c r="DB400" s="464"/>
      <c r="DC400" s="464"/>
      <c r="DD400" s="464"/>
      <c r="DE400" s="464"/>
      <c r="DF400" s="464"/>
      <c r="DG400" s="464"/>
      <c r="DH400" s="464"/>
      <c r="DI400" s="464"/>
      <c r="DJ400" s="464"/>
      <c r="DK400" s="464"/>
      <c r="DL400" s="464"/>
      <c r="DM400" s="464"/>
      <c r="DN400" s="464"/>
      <c r="DO400" s="464"/>
      <c r="DP400" s="464"/>
      <c r="DQ400" s="464"/>
      <c r="DR400" s="464"/>
      <c r="DS400" s="464"/>
      <c r="DT400" s="464"/>
      <c r="DU400" s="464"/>
      <c r="DV400" s="464"/>
      <c r="DW400" s="464"/>
      <c r="DX400" s="464"/>
      <c r="DY400" s="464"/>
      <c r="DZ400" s="464"/>
      <c r="EA400" s="464"/>
      <c r="EB400" s="464"/>
    </row>
    <row r="401" spans="2:133" s="468" customFormat="1" ht="20.100000000000001" customHeight="1">
      <c r="B401" s="466"/>
      <c r="C401" s="634" t="s">
        <v>456</v>
      </c>
      <c r="D401" s="469" t="s">
        <v>455</v>
      </c>
      <c r="E401" s="470"/>
      <c r="F401" s="470"/>
      <c r="G401" s="470"/>
      <c r="H401" s="470"/>
      <c r="I401" s="470"/>
      <c r="J401" s="470"/>
      <c r="K401" s="471"/>
      <c r="L401" s="623"/>
      <c r="M401" s="624"/>
      <c r="N401" s="624"/>
      <c r="O401" s="624"/>
      <c r="P401" s="624"/>
      <c r="Q401" s="624"/>
      <c r="R401" s="624"/>
      <c r="S401" s="624"/>
      <c r="T401" s="624"/>
      <c r="U401" s="624"/>
      <c r="V401" s="472" t="s">
        <v>402</v>
      </c>
      <c r="W401" s="634" t="s">
        <v>454</v>
      </c>
      <c r="X401" s="637"/>
      <c r="Y401" s="638"/>
      <c r="Z401" s="638"/>
      <c r="AA401" s="638"/>
      <c r="AB401" s="638"/>
      <c r="AC401" s="638"/>
      <c r="AD401" s="638"/>
      <c r="AE401" s="638"/>
      <c r="AF401" s="638"/>
      <c r="AG401" s="638"/>
      <c r="AH401" s="638"/>
      <c r="AI401" s="638"/>
      <c r="AJ401" s="639"/>
      <c r="AK401" s="466"/>
      <c r="AL401" s="466"/>
      <c r="AM401" s="633"/>
      <c r="AN401" s="633"/>
      <c r="AO401" s="633"/>
      <c r="AP401" s="633"/>
      <c r="AQ401" s="633"/>
      <c r="AR401" s="633"/>
      <c r="AS401" s="633"/>
      <c r="AT401" s="633"/>
      <c r="AU401" s="633"/>
      <c r="AV401" s="633"/>
      <c r="AW401" s="633"/>
      <c r="AX401" s="633"/>
      <c r="AY401" s="633"/>
      <c r="AZ401" s="633"/>
      <c r="BA401" s="633"/>
      <c r="BB401" s="633"/>
      <c r="BC401" s="633"/>
      <c r="BD401" s="633"/>
      <c r="BE401" s="633"/>
      <c r="BF401" s="633"/>
      <c r="BG401" s="633"/>
      <c r="BH401" s="633"/>
      <c r="BI401" s="633"/>
      <c r="BJ401" s="633"/>
      <c r="BK401" s="633"/>
      <c r="BL401" s="633"/>
      <c r="BM401" s="633"/>
      <c r="BN401" s="464"/>
      <c r="BO401" s="464"/>
      <c r="BP401" s="464"/>
      <c r="BQ401" s="464"/>
      <c r="BR401" s="464"/>
      <c r="BS401" s="464"/>
      <c r="BT401" s="464"/>
      <c r="BU401" s="464"/>
      <c r="BV401" s="464"/>
      <c r="BW401" s="464"/>
      <c r="BX401" s="464"/>
      <c r="BY401" s="464"/>
      <c r="BZ401" s="464"/>
      <c r="CA401" s="464"/>
      <c r="CB401" s="464"/>
      <c r="CC401" s="464"/>
      <c r="CD401" s="464"/>
      <c r="CE401" s="464"/>
      <c r="CF401" s="464"/>
      <c r="CG401" s="464"/>
      <c r="CH401" s="464"/>
      <c r="CI401" s="464"/>
      <c r="CJ401" s="464"/>
      <c r="CK401" s="464"/>
      <c r="CL401" s="464"/>
      <c r="CM401" s="464"/>
      <c r="CN401" s="464"/>
      <c r="CO401" s="464"/>
      <c r="CP401" s="464"/>
      <c r="CQ401" s="464"/>
      <c r="CR401" s="464"/>
      <c r="CS401" s="464"/>
      <c r="CT401" s="464"/>
      <c r="CU401" s="464"/>
      <c r="CV401" s="464"/>
      <c r="CW401" s="464"/>
      <c r="CX401" s="464"/>
      <c r="CY401" s="464"/>
      <c r="CZ401" s="464"/>
      <c r="DA401" s="464"/>
      <c r="DB401" s="464"/>
      <c r="DC401" s="464"/>
      <c r="DD401" s="464"/>
      <c r="DE401" s="464"/>
      <c r="DF401" s="464"/>
      <c r="DG401" s="464"/>
      <c r="DH401" s="464"/>
      <c r="DI401" s="464"/>
      <c r="DJ401" s="464"/>
      <c r="DK401" s="464"/>
      <c r="DL401" s="464"/>
      <c r="DM401" s="464"/>
      <c r="DN401" s="464"/>
      <c r="DO401" s="464"/>
      <c r="DP401" s="464"/>
      <c r="DQ401" s="464"/>
      <c r="DR401" s="464"/>
      <c r="DS401" s="464"/>
      <c r="DT401" s="464"/>
      <c r="DU401" s="464"/>
      <c r="DV401" s="464"/>
      <c r="DW401" s="464"/>
      <c r="DX401" s="464"/>
      <c r="DY401" s="464"/>
      <c r="DZ401" s="464"/>
      <c r="EA401" s="464"/>
      <c r="EB401" s="464"/>
    </row>
    <row r="402" spans="2:133" s="468" customFormat="1" ht="20.100000000000001" customHeight="1">
      <c r="B402" s="466"/>
      <c r="C402" s="635"/>
      <c r="D402" s="473" t="s">
        <v>453</v>
      </c>
      <c r="E402" s="474"/>
      <c r="F402" s="474"/>
      <c r="G402" s="474"/>
      <c r="H402" s="474"/>
      <c r="I402" s="474"/>
      <c r="J402" s="474"/>
      <c r="K402" s="475"/>
      <c r="L402" s="616"/>
      <c r="M402" s="617"/>
      <c r="N402" s="617"/>
      <c r="O402" s="617"/>
      <c r="P402" s="617"/>
      <c r="Q402" s="617"/>
      <c r="R402" s="617"/>
      <c r="S402" s="617"/>
      <c r="T402" s="617"/>
      <c r="U402" s="617"/>
      <c r="V402" s="476" t="s">
        <v>402</v>
      </c>
      <c r="W402" s="635"/>
      <c r="X402" s="640"/>
      <c r="Y402" s="641"/>
      <c r="Z402" s="641"/>
      <c r="AA402" s="641"/>
      <c r="AB402" s="641"/>
      <c r="AC402" s="641"/>
      <c r="AD402" s="641"/>
      <c r="AE402" s="641"/>
      <c r="AF402" s="641"/>
      <c r="AG402" s="641"/>
      <c r="AH402" s="641"/>
      <c r="AI402" s="641"/>
      <c r="AJ402" s="642"/>
      <c r="AK402" s="466"/>
      <c r="AL402" s="466"/>
      <c r="AM402" s="633"/>
      <c r="AN402" s="633"/>
      <c r="AO402" s="633"/>
      <c r="AP402" s="633"/>
      <c r="AQ402" s="633"/>
      <c r="AR402" s="633"/>
      <c r="AS402" s="633"/>
      <c r="AT402" s="633"/>
      <c r="AU402" s="633"/>
      <c r="AV402" s="633"/>
      <c r="AW402" s="633"/>
      <c r="AX402" s="633"/>
      <c r="AY402" s="633"/>
      <c r="AZ402" s="633"/>
      <c r="BA402" s="633"/>
      <c r="BB402" s="633"/>
      <c r="BC402" s="633"/>
      <c r="BD402" s="633"/>
      <c r="BE402" s="633"/>
      <c r="BF402" s="633"/>
      <c r="BG402" s="633"/>
      <c r="BH402" s="633"/>
      <c r="BI402" s="633"/>
      <c r="BJ402" s="633"/>
      <c r="BK402" s="633"/>
      <c r="BL402" s="633"/>
      <c r="BM402" s="633"/>
      <c r="BN402" s="464"/>
      <c r="BO402" s="464"/>
      <c r="BP402" s="464"/>
      <c r="BQ402" s="464"/>
      <c r="BR402" s="464"/>
      <c r="BS402" s="464"/>
      <c r="BT402" s="464"/>
      <c r="BU402" s="464"/>
      <c r="BV402" s="464"/>
      <c r="BW402" s="464"/>
      <c r="BX402" s="464"/>
      <c r="BY402" s="464"/>
      <c r="BZ402" s="464"/>
      <c r="CA402" s="464"/>
      <c r="CB402" s="464"/>
      <c r="CC402" s="464"/>
      <c r="CD402" s="464"/>
      <c r="CE402" s="464"/>
      <c r="CF402" s="464"/>
      <c r="CG402" s="464"/>
      <c r="CH402" s="464"/>
      <c r="CI402" s="464"/>
      <c r="CJ402" s="464"/>
      <c r="CK402" s="464"/>
      <c r="CL402" s="464"/>
      <c r="CM402" s="464"/>
      <c r="CN402" s="464"/>
      <c r="CO402" s="464"/>
      <c r="CP402" s="464"/>
      <c r="CQ402" s="464"/>
      <c r="CR402" s="464"/>
      <c r="CS402" s="464"/>
      <c r="CT402" s="464"/>
      <c r="CU402" s="464"/>
      <c r="CV402" s="464"/>
      <c r="CW402" s="464"/>
      <c r="CX402" s="464"/>
      <c r="CY402" s="464"/>
      <c r="CZ402" s="464"/>
      <c r="DA402" s="464"/>
      <c r="DB402" s="464"/>
      <c r="DC402" s="464"/>
      <c r="DD402" s="464"/>
      <c r="DE402" s="464"/>
      <c r="DF402" s="464"/>
      <c r="DG402" s="464"/>
      <c r="DH402" s="464"/>
      <c r="DI402" s="464"/>
      <c r="DJ402" s="464"/>
      <c r="DK402" s="464"/>
      <c r="DL402" s="464"/>
      <c r="DM402" s="464"/>
      <c r="DN402" s="464"/>
      <c r="DO402" s="464"/>
      <c r="DP402" s="464"/>
      <c r="DQ402" s="464"/>
      <c r="DR402" s="464"/>
      <c r="DS402" s="464"/>
      <c r="DT402" s="464"/>
      <c r="DU402" s="464"/>
      <c r="DV402" s="464"/>
      <c r="DW402" s="464"/>
      <c r="DX402" s="464"/>
      <c r="DY402" s="464"/>
      <c r="DZ402" s="464"/>
      <c r="EA402" s="464"/>
      <c r="EB402" s="464"/>
    </row>
    <row r="403" spans="2:133" s="468" customFormat="1" ht="20.100000000000001" customHeight="1">
      <c r="B403" s="466"/>
      <c r="C403" s="635"/>
      <c r="D403" s="607" t="s">
        <v>452</v>
      </c>
      <c r="E403" s="608"/>
      <c r="F403" s="608"/>
      <c r="G403" s="608"/>
      <c r="H403" s="608"/>
      <c r="I403" s="608"/>
      <c r="J403" s="608"/>
      <c r="K403" s="609"/>
      <c r="L403" s="629">
        <f>SUM(L401:U402)</f>
        <v>0</v>
      </c>
      <c r="M403" s="630"/>
      <c r="N403" s="630"/>
      <c r="O403" s="630"/>
      <c r="P403" s="630"/>
      <c r="Q403" s="630"/>
      <c r="R403" s="630"/>
      <c r="S403" s="630"/>
      <c r="T403" s="630"/>
      <c r="U403" s="630"/>
      <c r="V403" s="120" t="s">
        <v>402</v>
      </c>
      <c r="W403" s="635"/>
      <c r="X403" s="640"/>
      <c r="Y403" s="641"/>
      <c r="Z403" s="641"/>
      <c r="AA403" s="641"/>
      <c r="AB403" s="641"/>
      <c r="AC403" s="641"/>
      <c r="AD403" s="641"/>
      <c r="AE403" s="641"/>
      <c r="AF403" s="641"/>
      <c r="AG403" s="641"/>
      <c r="AH403" s="641"/>
      <c r="AI403" s="641"/>
      <c r="AJ403" s="642"/>
      <c r="AK403" s="466"/>
      <c r="AL403" s="466"/>
      <c r="AM403" s="633"/>
      <c r="AN403" s="633"/>
      <c r="AO403" s="633"/>
      <c r="AP403" s="633"/>
      <c r="AQ403" s="633"/>
      <c r="AR403" s="633"/>
      <c r="AS403" s="633"/>
      <c r="AT403" s="633"/>
      <c r="AU403" s="633"/>
      <c r="AV403" s="633"/>
      <c r="AW403" s="633"/>
      <c r="AX403" s="633"/>
      <c r="AY403" s="633"/>
      <c r="AZ403" s="633"/>
      <c r="BA403" s="633"/>
      <c r="BB403" s="633"/>
      <c r="BC403" s="633"/>
      <c r="BD403" s="633"/>
      <c r="BE403" s="633"/>
      <c r="BF403" s="633"/>
      <c r="BG403" s="633"/>
      <c r="BH403" s="633"/>
      <c r="BI403" s="633"/>
      <c r="BJ403" s="633"/>
      <c r="BK403" s="633"/>
      <c r="BL403" s="633"/>
      <c r="BM403" s="633"/>
      <c r="BN403" s="464"/>
      <c r="BO403" s="464"/>
      <c r="BP403" s="464"/>
      <c r="BQ403" s="464"/>
      <c r="BR403" s="464"/>
      <c r="BS403" s="464"/>
      <c r="BT403" s="464"/>
      <c r="BU403" s="464"/>
      <c r="BV403" s="464"/>
      <c r="BW403" s="464"/>
      <c r="BX403" s="464"/>
      <c r="BY403" s="464"/>
      <c r="BZ403" s="464"/>
      <c r="CA403" s="464"/>
      <c r="CB403" s="464"/>
      <c r="CC403" s="464"/>
      <c r="CD403" s="464"/>
      <c r="CE403" s="464"/>
      <c r="CF403" s="464"/>
      <c r="CG403" s="464"/>
      <c r="CH403" s="464"/>
      <c r="CI403" s="464"/>
      <c r="CJ403" s="464"/>
      <c r="CK403" s="464"/>
      <c r="CL403" s="464"/>
      <c r="CM403" s="464"/>
      <c r="CN403" s="464"/>
      <c r="CO403" s="464"/>
      <c r="CP403" s="464"/>
      <c r="CQ403" s="464"/>
      <c r="CR403" s="464"/>
      <c r="CS403" s="464"/>
      <c r="CT403" s="464"/>
      <c r="CU403" s="464"/>
      <c r="CV403" s="464"/>
      <c r="CW403" s="464"/>
      <c r="CX403" s="464"/>
      <c r="CY403" s="464"/>
      <c r="CZ403" s="464"/>
      <c r="DA403" s="464"/>
      <c r="DB403" s="464"/>
      <c r="DC403" s="464"/>
      <c r="DD403" s="464"/>
      <c r="DE403" s="464"/>
      <c r="DF403" s="464"/>
      <c r="DG403" s="464"/>
      <c r="DH403" s="464"/>
      <c r="DI403" s="464"/>
      <c r="DJ403" s="464"/>
      <c r="DK403" s="464"/>
      <c r="DL403" s="464"/>
      <c r="DM403" s="464"/>
      <c r="DN403" s="464"/>
      <c r="DO403" s="464"/>
      <c r="DP403" s="464"/>
      <c r="DQ403" s="464"/>
      <c r="DR403" s="464"/>
      <c r="DS403" s="464"/>
      <c r="DT403" s="464"/>
      <c r="DU403" s="464"/>
      <c r="DV403" s="464"/>
      <c r="DW403" s="464"/>
      <c r="DX403" s="464"/>
      <c r="DY403" s="464"/>
      <c r="DZ403" s="464"/>
      <c r="EA403" s="464"/>
      <c r="EB403" s="464"/>
    </row>
    <row r="404" spans="2:133" s="468" customFormat="1" ht="14.1" customHeight="1">
      <c r="B404" s="466"/>
      <c r="C404" s="635"/>
      <c r="D404" s="473" t="s">
        <v>451</v>
      </c>
      <c r="E404" s="477"/>
      <c r="F404" s="477"/>
      <c r="G404" s="477"/>
      <c r="H404" s="477"/>
      <c r="I404" s="477"/>
      <c r="J404" s="477"/>
      <c r="K404" s="478"/>
      <c r="L404" s="616"/>
      <c r="M404" s="617"/>
      <c r="N404" s="617"/>
      <c r="O404" s="617"/>
      <c r="P404" s="617"/>
      <c r="Q404" s="617"/>
      <c r="R404" s="617"/>
      <c r="S404" s="617"/>
      <c r="T404" s="617"/>
      <c r="U404" s="617"/>
      <c r="V404" s="476" t="s">
        <v>402</v>
      </c>
      <c r="W404" s="635"/>
      <c r="X404" s="640"/>
      <c r="Y404" s="641"/>
      <c r="Z404" s="641"/>
      <c r="AA404" s="641"/>
      <c r="AB404" s="641"/>
      <c r="AC404" s="641"/>
      <c r="AD404" s="641"/>
      <c r="AE404" s="641"/>
      <c r="AF404" s="641"/>
      <c r="AG404" s="641"/>
      <c r="AH404" s="641"/>
      <c r="AI404" s="641"/>
      <c r="AJ404" s="642"/>
      <c r="AK404" s="466"/>
      <c r="AL404" s="466"/>
      <c r="AM404" s="633"/>
      <c r="AN404" s="633"/>
      <c r="AO404" s="633"/>
      <c r="AP404" s="633"/>
      <c r="AQ404" s="633"/>
      <c r="AR404" s="633"/>
      <c r="AS404" s="633"/>
      <c r="AT404" s="633"/>
      <c r="AU404" s="633"/>
      <c r="AV404" s="633"/>
      <c r="AW404" s="633"/>
      <c r="AX404" s="633"/>
      <c r="AY404" s="633"/>
      <c r="AZ404" s="633"/>
      <c r="BA404" s="633"/>
      <c r="BB404" s="633"/>
      <c r="BC404" s="633"/>
      <c r="BD404" s="633"/>
      <c r="BE404" s="633"/>
      <c r="BF404" s="633"/>
      <c r="BG404" s="633"/>
      <c r="BH404" s="633"/>
      <c r="BI404" s="633"/>
      <c r="BJ404" s="633"/>
      <c r="BK404" s="633"/>
      <c r="BL404" s="633"/>
      <c r="BM404" s="633"/>
      <c r="BN404" s="464"/>
      <c r="BO404" s="464"/>
      <c r="BP404" s="464"/>
      <c r="BQ404" s="464"/>
      <c r="BR404" s="464"/>
      <c r="BS404" s="464"/>
      <c r="BT404" s="464"/>
      <c r="BU404" s="464"/>
      <c r="BV404" s="464"/>
      <c r="BW404" s="464"/>
      <c r="BX404" s="464"/>
      <c r="BY404" s="464"/>
      <c r="BZ404" s="464"/>
      <c r="CA404" s="464"/>
      <c r="CB404" s="464"/>
      <c r="CC404" s="464"/>
      <c r="CD404" s="464"/>
      <c r="CE404" s="464"/>
      <c r="CF404" s="464"/>
      <c r="CG404" s="464"/>
      <c r="CH404" s="464"/>
      <c r="CI404" s="464"/>
      <c r="CJ404" s="464"/>
      <c r="CK404" s="464"/>
      <c r="CL404" s="464"/>
      <c r="CM404" s="464"/>
      <c r="CN404" s="464"/>
      <c r="CO404" s="464"/>
      <c r="CP404" s="464"/>
      <c r="CQ404" s="464"/>
      <c r="CR404" s="464"/>
      <c r="CS404" s="464"/>
      <c r="CT404" s="464"/>
      <c r="CU404" s="464"/>
      <c r="CV404" s="464"/>
      <c r="CW404" s="464"/>
      <c r="CX404" s="464"/>
      <c r="CY404" s="464"/>
      <c r="CZ404" s="464"/>
      <c r="DA404" s="464"/>
      <c r="DB404" s="464"/>
      <c r="DC404" s="464"/>
      <c r="DD404" s="464"/>
      <c r="DE404" s="464"/>
      <c r="DF404" s="464"/>
      <c r="DG404" s="464"/>
      <c r="DH404" s="464"/>
      <c r="DI404" s="464"/>
      <c r="DJ404" s="464"/>
      <c r="DK404" s="464"/>
      <c r="DL404" s="464"/>
      <c r="DM404" s="464"/>
      <c r="DN404" s="464"/>
      <c r="DO404" s="464"/>
      <c r="DP404" s="464"/>
      <c r="DQ404" s="464"/>
      <c r="DR404" s="464"/>
      <c r="DS404" s="464"/>
      <c r="DT404" s="464"/>
      <c r="DU404" s="464"/>
      <c r="DV404" s="464"/>
      <c r="DW404" s="464"/>
      <c r="DX404" s="464"/>
      <c r="DY404" s="464"/>
      <c r="DZ404" s="464"/>
      <c r="EA404" s="464"/>
      <c r="EB404" s="464"/>
    </row>
    <row r="405" spans="2:133" s="468" customFormat="1" ht="14.1" customHeight="1">
      <c r="B405" s="466"/>
      <c r="C405" s="635"/>
      <c r="D405" s="646" t="s">
        <v>450</v>
      </c>
      <c r="E405" s="647"/>
      <c r="F405" s="647"/>
      <c r="G405" s="647"/>
      <c r="H405" s="647"/>
      <c r="I405" s="647"/>
      <c r="J405" s="647"/>
      <c r="K405" s="648"/>
      <c r="L405" s="652"/>
      <c r="M405" s="653"/>
      <c r="N405" s="653"/>
      <c r="O405" s="653"/>
      <c r="P405" s="653"/>
      <c r="Q405" s="653"/>
      <c r="R405" s="653"/>
      <c r="S405" s="653"/>
      <c r="T405" s="653"/>
      <c r="U405" s="653"/>
      <c r="V405" s="654"/>
      <c r="W405" s="635"/>
      <c r="X405" s="640"/>
      <c r="Y405" s="641"/>
      <c r="Z405" s="641"/>
      <c r="AA405" s="641"/>
      <c r="AB405" s="641"/>
      <c r="AC405" s="641"/>
      <c r="AD405" s="641"/>
      <c r="AE405" s="641"/>
      <c r="AF405" s="641"/>
      <c r="AG405" s="641"/>
      <c r="AH405" s="641"/>
      <c r="AI405" s="641"/>
      <c r="AJ405" s="642"/>
      <c r="AK405" s="466"/>
      <c r="AL405" s="466"/>
      <c r="AM405" s="633"/>
      <c r="AN405" s="633"/>
      <c r="AO405" s="633"/>
      <c r="AP405" s="633"/>
      <c r="AQ405" s="633"/>
      <c r="AR405" s="633"/>
      <c r="AS405" s="633"/>
      <c r="AT405" s="633"/>
      <c r="AU405" s="633"/>
      <c r="AV405" s="633"/>
      <c r="AW405" s="633"/>
      <c r="AX405" s="633"/>
      <c r="AY405" s="633"/>
      <c r="AZ405" s="633"/>
      <c r="BA405" s="633"/>
      <c r="BB405" s="633"/>
      <c r="BC405" s="633"/>
      <c r="BD405" s="633"/>
      <c r="BE405" s="633"/>
      <c r="BF405" s="633"/>
      <c r="BG405" s="633"/>
      <c r="BH405" s="633"/>
      <c r="BI405" s="633"/>
      <c r="BJ405" s="633"/>
      <c r="BK405" s="633"/>
      <c r="BL405" s="633"/>
      <c r="BM405" s="633"/>
      <c r="BN405" s="464"/>
      <c r="BO405" s="464"/>
      <c r="BP405" s="464"/>
      <c r="BQ405" s="464"/>
      <c r="BR405" s="464"/>
      <c r="BS405" s="464"/>
      <c r="BT405" s="464"/>
      <c r="BU405" s="464"/>
      <c r="BV405" s="464"/>
      <c r="BW405" s="464"/>
      <c r="BX405" s="464"/>
      <c r="BY405" s="464"/>
      <c r="BZ405" s="464"/>
      <c r="CA405" s="464"/>
      <c r="CB405" s="464"/>
      <c r="CC405" s="464"/>
      <c r="CD405" s="464"/>
      <c r="CE405" s="464"/>
      <c r="CF405" s="464"/>
      <c r="CG405" s="464"/>
      <c r="CH405" s="464"/>
      <c r="CI405" s="464"/>
      <c r="CJ405" s="464"/>
      <c r="CK405" s="464"/>
      <c r="CL405" s="464"/>
      <c r="CM405" s="464"/>
      <c r="CN405" s="464"/>
      <c r="CO405" s="464"/>
      <c r="CP405" s="464"/>
      <c r="CQ405" s="464"/>
      <c r="CR405" s="464"/>
      <c r="CS405" s="464"/>
      <c r="CT405" s="464"/>
      <c r="CU405" s="464"/>
      <c r="CV405" s="464"/>
      <c r="CW405" s="464"/>
      <c r="CX405" s="464"/>
      <c r="CY405" s="464"/>
      <c r="CZ405" s="464"/>
      <c r="DA405" s="464"/>
      <c r="DB405" s="464"/>
      <c r="DC405" s="464"/>
      <c r="DD405" s="464"/>
      <c r="DE405" s="464"/>
      <c r="DF405" s="464"/>
      <c r="DG405" s="464"/>
      <c r="DH405" s="464"/>
      <c r="DI405" s="464"/>
      <c r="DJ405" s="464"/>
      <c r="DK405" s="464"/>
      <c r="DL405" s="464"/>
      <c r="DM405" s="464"/>
      <c r="DN405" s="464"/>
      <c r="DO405" s="464"/>
      <c r="DP405" s="464"/>
      <c r="DQ405" s="464"/>
      <c r="DR405" s="464"/>
      <c r="DS405" s="464"/>
      <c r="DT405" s="464"/>
      <c r="DU405" s="464"/>
      <c r="DV405" s="464"/>
      <c r="DW405" s="464"/>
      <c r="DX405" s="464"/>
      <c r="DY405" s="464"/>
      <c r="DZ405" s="464"/>
      <c r="EA405" s="464"/>
      <c r="EB405" s="464"/>
    </row>
    <row r="406" spans="2:133" s="468" customFormat="1" ht="20.100000000000001" customHeight="1">
      <c r="B406" s="466"/>
      <c r="C406" s="636"/>
      <c r="D406" s="649"/>
      <c r="E406" s="650"/>
      <c r="F406" s="650"/>
      <c r="G406" s="650"/>
      <c r="H406" s="650"/>
      <c r="I406" s="650"/>
      <c r="J406" s="650"/>
      <c r="K406" s="651"/>
      <c r="L406" s="655"/>
      <c r="M406" s="656"/>
      <c r="N406" s="656"/>
      <c r="O406" s="656"/>
      <c r="P406" s="656"/>
      <c r="Q406" s="656"/>
      <c r="R406" s="656"/>
      <c r="S406" s="656"/>
      <c r="T406" s="656"/>
      <c r="U406" s="656"/>
      <c r="V406" s="657"/>
      <c r="W406" s="635"/>
      <c r="X406" s="640"/>
      <c r="Y406" s="641"/>
      <c r="Z406" s="641"/>
      <c r="AA406" s="641"/>
      <c r="AB406" s="641"/>
      <c r="AC406" s="641"/>
      <c r="AD406" s="641"/>
      <c r="AE406" s="641"/>
      <c r="AF406" s="641"/>
      <c r="AG406" s="641"/>
      <c r="AH406" s="641"/>
      <c r="AI406" s="641"/>
      <c r="AJ406" s="642"/>
      <c r="AK406" s="466"/>
      <c r="AL406" s="466"/>
      <c r="AM406" s="633"/>
      <c r="AN406" s="633"/>
      <c r="AO406" s="633"/>
      <c r="AP406" s="633"/>
      <c r="AQ406" s="633"/>
      <c r="AR406" s="633"/>
      <c r="AS406" s="633"/>
      <c r="AT406" s="633"/>
      <c r="AU406" s="633"/>
      <c r="AV406" s="633"/>
      <c r="AW406" s="633"/>
      <c r="AX406" s="633"/>
      <c r="AY406" s="633"/>
      <c r="AZ406" s="633"/>
      <c r="BA406" s="633"/>
      <c r="BB406" s="633"/>
      <c r="BC406" s="633"/>
      <c r="BD406" s="633"/>
      <c r="BE406" s="633"/>
      <c r="BF406" s="633"/>
      <c r="BG406" s="633"/>
      <c r="BH406" s="633"/>
      <c r="BI406" s="633"/>
      <c r="BJ406" s="633"/>
      <c r="BK406" s="633"/>
      <c r="BL406" s="633"/>
      <c r="BM406" s="633"/>
      <c r="BN406" s="464"/>
      <c r="BO406" s="464"/>
      <c r="BP406" s="464"/>
      <c r="BQ406" s="464"/>
      <c r="BR406" s="464"/>
      <c r="BS406" s="464"/>
      <c r="BT406" s="464"/>
      <c r="BU406" s="464"/>
      <c r="BV406" s="464"/>
      <c r="BW406" s="464"/>
      <c r="BX406" s="464"/>
      <c r="BY406" s="464"/>
      <c r="BZ406" s="464"/>
      <c r="CA406" s="464"/>
      <c r="CB406" s="464"/>
      <c r="CC406" s="464"/>
      <c r="CD406" s="464"/>
      <c r="CE406" s="464"/>
      <c r="CF406" s="464"/>
      <c r="CG406" s="464"/>
      <c r="CH406" s="464"/>
      <c r="CI406" s="464"/>
      <c r="CJ406" s="464"/>
      <c r="CK406" s="464"/>
      <c r="CL406" s="464"/>
      <c r="CM406" s="464"/>
      <c r="CN406" s="464"/>
      <c r="CO406" s="464"/>
      <c r="CP406" s="464"/>
      <c r="CQ406" s="464"/>
      <c r="CR406" s="464"/>
      <c r="CS406" s="464"/>
      <c r="CT406" s="464"/>
      <c r="CU406" s="464"/>
      <c r="CV406" s="464"/>
      <c r="CW406" s="464"/>
      <c r="CX406" s="464"/>
      <c r="CY406" s="464"/>
      <c r="CZ406" s="464"/>
      <c r="DA406" s="464"/>
      <c r="DB406" s="464"/>
      <c r="DC406" s="464"/>
      <c r="DD406" s="464"/>
      <c r="DE406" s="464"/>
      <c r="DF406" s="464"/>
      <c r="DG406" s="464"/>
      <c r="DH406" s="464"/>
      <c r="DI406" s="464"/>
      <c r="DJ406" s="464"/>
      <c r="DK406" s="464"/>
      <c r="DL406" s="464"/>
      <c r="DM406" s="464"/>
      <c r="DN406" s="464"/>
      <c r="DO406" s="464"/>
      <c r="DP406" s="464"/>
      <c r="DQ406" s="464"/>
      <c r="DR406" s="464"/>
      <c r="DS406" s="464"/>
      <c r="DT406" s="464"/>
      <c r="DU406" s="464"/>
      <c r="DV406" s="464"/>
      <c r="DW406" s="464"/>
      <c r="DX406" s="464"/>
      <c r="DY406" s="464"/>
      <c r="DZ406" s="464"/>
      <c r="EA406" s="464"/>
      <c r="EB406" s="464"/>
    </row>
    <row r="407" spans="2:133" s="468" customFormat="1" ht="20.100000000000001" customHeight="1">
      <c r="B407" s="466"/>
      <c r="C407" s="658" t="s">
        <v>449</v>
      </c>
      <c r="D407" s="473" t="s">
        <v>448</v>
      </c>
      <c r="E407" s="474"/>
      <c r="F407" s="474"/>
      <c r="G407" s="474"/>
      <c r="H407" s="474"/>
      <c r="I407" s="474"/>
      <c r="J407" s="474"/>
      <c r="K407" s="475"/>
      <c r="L407" s="479"/>
      <c r="M407" s="480"/>
      <c r="N407" s="480"/>
      <c r="O407" s="481"/>
      <c r="P407" s="481"/>
      <c r="Q407" s="481"/>
      <c r="R407" s="481"/>
      <c r="S407" s="482"/>
      <c r="T407" s="483"/>
      <c r="U407" s="483"/>
      <c r="V407" s="483" t="s">
        <v>446</v>
      </c>
      <c r="W407" s="635"/>
      <c r="X407" s="640"/>
      <c r="Y407" s="641"/>
      <c r="Z407" s="641"/>
      <c r="AA407" s="641"/>
      <c r="AB407" s="641"/>
      <c r="AC407" s="641"/>
      <c r="AD407" s="641"/>
      <c r="AE407" s="641"/>
      <c r="AF407" s="641"/>
      <c r="AG407" s="641"/>
      <c r="AH407" s="641"/>
      <c r="AI407" s="641"/>
      <c r="AJ407" s="642"/>
      <c r="AK407" s="466"/>
      <c r="AL407" s="466"/>
      <c r="AM407" s="633"/>
      <c r="AN407" s="633"/>
      <c r="AO407" s="633"/>
      <c r="AP407" s="633"/>
      <c r="AQ407" s="633"/>
      <c r="AR407" s="633"/>
      <c r="AS407" s="633"/>
      <c r="AT407" s="633"/>
      <c r="AU407" s="633"/>
      <c r="AV407" s="633"/>
      <c r="AW407" s="633"/>
      <c r="AX407" s="633"/>
      <c r="AY407" s="633"/>
      <c r="AZ407" s="633"/>
      <c r="BA407" s="633"/>
      <c r="BB407" s="633"/>
      <c r="BC407" s="633"/>
      <c r="BD407" s="633"/>
      <c r="BE407" s="633"/>
      <c r="BF407" s="633"/>
      <c r="BG407" s="633"/>
      <c r="BH407" s="633"/>
      <c r="BI407" s="633"/>
      <c r="BJ407" s="633"/>
      <c r="BK407" s="633"/>
      <c r="BL407" s="633"/>
      <c r="BM407" s="633"/>
      <c r="BN407" s="464"/>
      <c r="BO407" s="464"/>
      <c r="BP407" s="464"/>
      <c r="BQ407" s="464"/>
      <c r="BR407" s="464"/>
      <c r="BS407" s="464"/>
      <c r="BT407" s="464"/>
      <c r="BU407" s="464"/>
      <c r="BV407" s="464"/>
      <c r="BW407" s="464"/>
      <c r="BX407" s="464"/>
      <c r="BY407" s="464"/>
      <c r="BZ407" s="464"/>
      <c r="CA407" s="464"/>
      <c r="CB407" s="464"/>
      <c r="CC407" s="464"/>
      <c r="CD407" s="464"/>
      <c r="CE407" s="464"/>
      <c r="CF407" s="464"/>
      <c r="CG407" s="464"/>
      <c r="CH407" s="464"/>
      <c r="CI407" s="464"/>
      <c r="CJ407" s="464"/>
      <c r="CK407" s="464"/>
      <c r="CL407" s="464"/>
      <c r="CM407" s="464"/>
      <c r="CN407" s="464"/>
      <c r="CO407" s="464"/>
      <c r="CP407" s="464"/>
      <c r="CQ407" s="464"/>
      <c r="CR407" s="464"/>
      <c r="CS407" s="464"/>
      <c r="CT407" s="464"/>
      <c r="CU407" s="464"/>
      <c r="CV407" s="464"/>
      <c r="CW407" s="464"/>
      <c r="CX407" s="464"/>
      <c r="CY407" s="464"/>
      <c r="CZ407" s="464"/>
      <c r="DA407" s="464"/>
      <c r="DB407" s="464"/>
      <c r="DC407" s="464"/>
      <c r="DD407" s="464"/>
      <c r="DE407" s="464"/>
      <c r="DF407" s="464"/>
      <c r="DG407" s="464"/>
      <c r="DH407" s="464"/>
      <c r="DI407" s="464"/>
      <c r="DJ407" s="464"/>
      <c r="DK407" s="464"/>
      <c r="DL407" s="464"/>
      <c r="DM407" s="464"/>
      <c r="DN407" s="464"/>
      <c r="DO407" s="464"/>
      <c r="DP407" s="464"/>
      <c r="DQ407" s="464"/>
      <c r="DR407" s="464"/>
      <c r="DS407" s="464"/>
      <c r="DT407" s="464"/>
      <c r="DU407" s="464"/>
      <c r="DV407" s="464"/>
      <c r="DW407" s="464"/>
      <c r="DX407" s="464"/>
      <c r="DY407" s="464"/>
      <c r="DZ407" s="464"/>
      <c r="EA407" s="464"/>
      <c r="EB407" s="464"/>
    </row>
    <row r="408" spans="2:133" s="468" customFormat="1" ht="20.100000000000001" customHeight="1">
      <c r="B408" s="466"/>
      <c r="C408" s="658"/>
      <c r="D408" s="473" t="s">
        <v>447</v>
      </c>
      <c r="E408" s="474"/>
      <c r="F408" s="474"/>
      <c r="G408" s="474"/>
      <c r="H408" s="474"/>
      <c r="I408" s="474"/>
      <c r="J408" s="474"/>
      <c r="K408" s="475"/>
      <c r="L408" s="479"/>
      <c r="M408" s="480"/>
      <c r="N408" s="480"/>
      <c r="O408" s="481"/>
      <c r="P408" s="481"/>
      <c r="Q408" s="481"/>
      <c r="R408" s="481"/>
      <c r="S408" s="482"/>
      <c r="T408" s="483"/>
      <c r="U408" s="483"/>
      <c r="V408" s="483" t="s">
        <v>446</v>
      </c>
      <c r="W408" s="635"/>
      <c r="X408" s="640"/>
      <c r="Y408" s="641"/>
      <c r="Z408" s="641"/>
      <c r="AA408" s="641"/>
      <c r="AB408" s="641"/>
      <c r="AC408" s="641"/>
      <c r="AD408" s="641"/>
      <c r="AE408" s="641"/>
      <c r="AF408" s="641"/>
      <c r="AG408" s="641"/>
      <c r="AH408" s="641"/>
      <c r="AI408" s="641"/>
      <c r="AJ408" s="642"/>
      <c r="AK408" s="466"/>
      <c r="AL408" s="466"/>
      <c r="AM408" s="633"/>
      <c r="AN408" s="633"/>
      <c r="AO408" s="633"/>
      <c r="AP408" s="633"/>
      <c r="AQ408" s="633"/>
      <c r="AR408" s="633"/>
      <c r="AS408" s="633"/>
      <c r="AT408" s="633"/>
      <c r="AU408" s="633"/>
      <c r="AV408" s="633"/>
      <c r="AW408" s="633"/>
      <c r="AX408" s="633"/>
      <c r="AY408" s="633"/>
      <c r="AZ408" s="633"/>
      <c r="BA408" s="633"/>
      <c r="BB408" s="633"/>
      <c r="BC408" s="633"/>
      <c r="BD408" s="633"/>
      <c r="BE408" s="633"/>
      <c r="BF408" s="633"/>
      <c r="BG408" s="633"/>
      <c r="BH408" s="633"/>
      <c r="BI408" s="633"/>
      <c r="BJ408" s="633"/>
      <c r="BK408" s="633"/>
      <c r="BL408" s="633"/>
      <c r="BM408" s="633"/>
      <c r="BN408" s="464"/>
      <c r="BO408" s="464"/>
      <c r="BP408" s="464"/>
      <c r="BQ408" s="464"/>
      <c r="BR408" s="464"/>
      <c r="BS408" s="464"/>
      <c r="BT408" s="464"/>
      <c r="BU408" s="464"/>
      <c r="BV408" s="464"/>
      <c r="BW408" s="464"/>
      <c r="BX408" s="464"/>
      <c r="BY408" s="464"/>
      <c r="BZ408" s="464"/>
      <c r="CA408" s="464"/>
      <c r="CB408" s="464"/>
      <c r="CC408" s="464"/>
      <c r="CD408" s="464"/>
      <c r="CE408" s="464"/>
      <c r="CF408" s="464"/>
      <c r="CG408" s="464"/>
      <c r="CH408" s="464"/>
      <c r="CI408" s="464"/>
      <c r="CJ408" s="464"/>
      <c r="CK408" s="464"/>
      <c r="CL408" s="464"/>
      <c r="CM408" s="464"/>
      <c r="CN408" s="464"/>
      <c r="CO408" s="464"/>
      <c r="CP408" s="464"/>
      <c r="CQ408" s="464"/>
      <c r="CR408" s="464"/>
      <c r="CS408" s="464"/>
      <c r="CT408" s="464"/>
      <c r="CU408" s="464"/>
      <c r="CV408" s="464"/>
      <c r="CW408" s="464"/>
      <c r="CX408" s="464"/>
      <c r="CY408" s="464"/>
      <c r="CZ408" s="464"/>
      <c r="DA408" s="464"/>
      <c r="DB408" s="464"/>
      <c r="DC408" s="464"/>
      <c r="DD408" s="464"/>
      <c r="DE408" s="464"/>
      <c r="DF408" s="464"/>
      <c r="DG408" s="464"/>
      <c r="DH408" s="464"/>
      <c r="DI408" s="464"/>
      <c r="DJ408" s="464"/>
      <c r="DK408" s="464"/>
      <c r="DL408" s="464"/>
      <c r="DM408" s="464"/>
      <c r="DN408" s="464"/>
      <c r="DO408" s="464"/>
      <c r="DP408" s="464"/>
      <c r="DQ408" s="464"/>
      <c r="DR408" s="464"/>
      <c r="DS408" s="464"/>
      <c r="DT408" s="464"/>
      <c r="DU408" s="464"/>
      <c r="DV408" s="464"/>
      <c r="DW408" s="464"/>
      <c r="DX408" s="464"/>
      <c r="DY408" s="464"/>
      <c r="DZ408" s="464"/>
      <c r="EA408" s="464"/>
      <c r="EB408" s="464"/>
    </row>
    <row r="409" spans="2:133" s="468" customFormat="1" ht="20.100000000000001" customHeight="1">
      <c r="B409" s="466"/>
      <c r="C409" s="658"/>
      <c r="D409" s="659" t="s">
        <v>445</v>
      </c>
      <c r="E409" s="469" t="s">
        <v>444</v>
      </c>
      <c r="F409" s="470"/>
      <c r="G409" s="484" t="s">
        <v>441</v>
      </c>
      <c r="H409" s="608"/>
      <c r="I409" s="608"/>
      <c r="J409" s="608"/>
      <c r="K409" s="485" t="s">
        <v>440</v>
      </c>
      <c r="L409" s="1164"/>
      <c r="M409" s="1165"/>
      <c r="N409" s="1165"/>
      <c r="O409" s="470"/>
      <c r="P409" s="485" t="s">
        <v>439</v>
      </c>
      <c r="Q409" s="1166"/>
      <c r="R409" s="1167"/>
      <c r="S409" s="1167"/>
      <c r="T409" s="1167"/>
      <c r="U409" s="1167"/>
      <c r="V409" s="472" t="s">
        <v>402</v>
      </c>
      <c r="W409" s="635"/>
      <c r="X409" s="640"/>
      <c r="Y409" s="641"/>
      <c r="Z409" s="641"/>
      <c r="AA409" s="641"/>
      <c r="AB409" s="641"/>
      <c r="AC409" s="641"/>
      <c r="AD409" s="641"/>
      <c r="AE409" s="641"/>
      <c r="AF409" s="641"/>
      <c r="AG409" s="641"/>
      <c r="AH409" s="641"/>
      <c r="AI409" s="641"/>
      <c r="AJ409" s="642"/>
      <c r="AK409" s="466"/>
      <c r="AL409" s="466"/>
      <c r="AM409" s="464"/>
      <c r="AN409" s="464"/>
      <c r="AO409" s="464"/>
      <c r="AP409" s="464"/>
      <c r="AQ409" s="464"/>
      <c r="AR409" s="464"/>
      <c r="AS409" s="464"/>
      <c r="AT409" s="464"/>
      <c r="AU409" s="464"/>
      <c r="AV409" s="464"/>
      <c r="AW409" s="464"/>
      <c r="AX409" s="464"/>
      <c r="AY409" s="464"/>
      <c r="AZ409" s="464"/>
      <c r="BA409" s="464"/>
      <c r="BB409" s="464"/>
      <c r="BC409" s="464"/>
      <c r="BD409" s="464"/>
      <c r="BE409" s="464"/>
      <c r="BF409" s="464"/>
      <c r="BG409" s="464"/>
      <c r="BH409" s="464"/>
      <c r="BI409" s="464"/>
      <c r="BJ409" s="464"/>
      <c r="BK409" s="464"/>
      <c r="BL409" s="464"/>
      <c r="BM409" s="464"/>
      <c r="BN409" s="464"/>
      <c r="BO409" s="464"/>
      <c r="BP409" s="464"/>
      <c r="BQ409" s="464"/>
      <c r="BR409" s="464"/>
      <c r="BS409" s="464"/>
      <c r="BT409" s="464"/>
      <c r="BU409" s="464"/>
      <c r="BV409" s="464"/>
      <c r="BW409" s="464"/>
      <c r="BX409" s="464"/>
      <c r="BY409" s="464"/>
      <c r="BZ409" s="464"/>
      <c r="CA409" s="464"/>
      <c r="CB409" s="464"/>
      <c r="CC409" s="464"/>
      <c r="CD409" s="464"/>
      <c r="CE409" s="464"/>
      <c r="CF409" s="464"/>
      <c r="CG409" s="464"/>
      <c r="CH409" s="464"/>
      <c r="CI409" s="464"/>
      <c r="CJ409" s="464"/>
      <c r="CK409" s="464"/>
      <c r="CL409" s="464"/>
      <c r="CM409" s="464"/>
      <c r="CN409" s="464"/>
      <c r="CO409" s="464"/>
      <c r="CP409" s="464"/>
      <c r="CQ409" s="464"/>
      <c r="CR409" s="464"/>
      <c r="CS409" s="464"/>
      <c r="CT409" s="464"/>
      <c r="CU409" s="464"/>
      <c r="CV409" s="464"/>
      <c r="CW409" s="464"/>
      <c r="CX409" s="464"/>
      <c r="CY409" s="464"/>
      <c r="CZ409" s="464"/>
      <c r="DA409" s="464"/>
    </row>
    <row r="410" spans="2:133" s="468" customFormat="1" ht="20.100000000000001" customHeight="1">
      <c r="B410" s="466"/>
      <c r="C410" s="658"/>
      <c r="D410" s="659"/>
      <c r="E410" s="473" t="s">
        <v>443</v>
      </c>
      <c r="F410" s="474"/>
      <c r="G410" s="484" t="s">
        <v>441</v>
      </c>
      <c r="H410" s="608"/>
      <c r="I410" s="608"/>
      <c r="J410" s="608"/>
      <c r="K410" s="485" t="s">
        <v>440</v>
      </c>
      <c r="L410" s="610"/>
      <c r="M410" s="611"/>
      <c r="N410" s="611"/>
      <c r="O410" s="474"/>
      <c r="P410" s="482" t="s">
        <v>439</v>
      </c>
      <c r="Q410" s="1168"/>
      <c r="R410" s="1169"/>
      <c r="S410" s="1169"/>
      <c r="T410" s="1169"/>
      <c r="U410" s="1169"/>
      <c r="V410" s="476" t="s">
        <v>402</v>
      </c>
      <c r="W410" s="635"/>
      <c r="X410" s="640"/>
      <c r="Y410" s="641"/>
      <c r="Z410" s="641"/>
      <c r="AA410" s="641"/>
      <c r="AB410" s="641"/>
      <c r="AC410" s="641"/>
      <c r="AD410" s="641"/>
      <c r="AE410" s="641"/>
      <c r="AF410" s="641"/>
      <c r="AG410" s="641"/>
      <c r="AH410" s="641"/>
      <c r="AI410" s="641"/>
      <c r="AJ410" s="642"/>
      <c r="AK410" s="466"/>
      <c r="AL410" s="466"/>
      <c r="AM410" s="464"/>
      <c r="AN410" s="464"/>
      <c r="AO410" s="464"/>
      <c r="AP410" s="464"/>
      <c r="AQ410" s="464"/>
      <c r="AR410" s="464"/>
      <c r="AS410" s="464"/>
      <c r="AT410" s="464"/>
      <c r="AU410" s="464"/>
      <c r="AV410" s="464"/>
      <c r="AW410" s="464"/>
      <c r="AX410" s="464"/>
      <c r="AY410" s="464"/>
      <c r="AZ410" s="464"/>
      <c r="BA410" s="464"/>
      <c r="BB410" s="464"/>
      <c r="BC410" s="464"/>
      <c r="BD410" s="464"/>
      <c r="BE410" s="464"/>
      <c r="BF410" s="464"/>
      <c r="BG410" s="464"/>
      <c r="BH410" s="464"/>
      <c r="BI410" s="464"/>
      <c r="BJ410" s="464"/>
      <c r="BK410" s="464"/>
      <c r="BL410" s="464"/>
      <c r="BM410" s="464"/>
      <c r="BN410" s="464"/>
      <c r="BO410" s="464"/>
      <c r="BP410" s="464"/>
      <c r="BQ410" s="464"/>
      <c r="BR410" s="464"/>
      <c r="BS410" s="464"/>
      <c r="BT410" s="464"/>
      <c r="BU410" s="464"/>
      <c r="BV410" s="464"/>
      <c r="BW410" s="464"/>
      <c r="BX410" s="464"/>
      <c r="BY410" s="464"/>
      <c r="BZ410" s="464"/>
      <c r="CA410" s="464"/>
      <c r="CB410" s="464"/>
      <c r="CC410" s="464"/>
      <c r="CD410" s="464"/>
      <c r="CE410" s="464"/>
      <c r="CF410" s="464"/>
      <c r="CG410" s="464"/>
      <c r="CH410" s="464"/>
      <c r="CI410" s="464"/>
      <c r="CJ410" s="464"/>
      <c r="CK410" s="464"/>
      <c r="CL410" s="464"/>
      <c r="CM410" s="464"/>
      <c r="CN410" s="464"/>
      <c r="CO410" s="464"/>
      <c r="CP410" s="464"/>
      <c r="CQ410" s="464"/>
      <c r="CR410" s="464"/>
      <c r="CS410" s="464"/>
      <c r="CT410" s="464"/>
      <c r="CU410" s="464"/>
      <c r="CV410" s="464"/>
      <c r="CW410" s="464"/>
      <c r="CX410" s="464"/>
      <c r="CY410" s="464"/>
      <c r="CZ410" s="464"/>
      <c r="DA410" s="464"/>
      <c r="DB410" s="464"/>
      <c r="DC410" s="464"/>
      <c r="DD410" s="464"/>
      <c r="DE410" s="464"/>
      <c r="DF410" s="464"/>
      <c r="DG410" s="464"/>
      <c r="DH410" s="464"/>
      <c r="DI410" s="464"/>
      <c r="DJ410" s="464"/>
      <c r="DK410" s="464"/>
      <c r="DL410" s="464"/>
      <c r="DM410" s="464"/>
      <c r="DN410" s="464"/>
      <c r="DO410" s="464"/>
      <c r="DP410" s="464"/>
      <c r="DQ410" s="464"/>
      <c r="DR410" s="464"/>
      <c r="DS410" s="464"/>
      <c r="DT410" s="464"/>
      <c r="DU410" s="464"/>
      <c r="DV410" s="464"/>
      <c r="DW410" s="464"/>
      <c r="DX410" s="464"/>
      <c r="DY410" s="464"/>
      <c r="DZ410" s="464"/>
      <c r="EA410" s="464"/>
      <c r="EB410" s="464"/>
    </row>
    <row r="411" spans="2:133" s="468" customFormat="1" ht="20.100000000000001" customHeight="1">
      <c r="B411" s="466"/>
      <c r="C411" s="658"/>
      <c r="D411" s="659"/>
      <c r="E411" s="486" t="s">
        <v>442</v>
      </c>
      <c r="F411" s="487"/>
      <c r="G411" s="484" t="s">
        <v>441</v>
      </c>
      <c r="H411" s="608"/>
      <c r="I411" s="608"/>
      <c r="J411" s="608"/>
      <c r="K411" s="485" t="s">
        <v>440</v>
      </c>
      <c r="L411" s="660"/>
      <c r="M411" s="661"/>
      <c r="N411" s="661"/>
      <c r="O411" s="487"/>
      <c r="P411" s="488" t="s">
        <v>439</v>
      </c>
      <c r="Q411" s="662"/>
      <c r="R411" s="663"/>
      <c r="S411" s="663"/>
      <c r="T411" s="663"/>
      <c r="U411" s="663"/>
      <c r="V411" s="489" t="s">
        <v>402</v>
      </c>
      <c r="W411" s="635"/>
      <c r="X411" s="640"/>
      <c r="Y411" s="641"/>
      <c r="Z411" s="641"/>
      <c r="AA411" s="641"/>
      <c r="AB411" s="641"/>
      <c r="AC411" s="641"/>
      <c r="AD411" s="641"/>
      <c r="AE411" s="641"/>
      <c r="AF411" s="641"/>
      <c r="AG411" s="641"/>
      <c r="AH411" s="641"/>
      <c r="AI411" s="641"/>
      <c r="AJ411" s="642"/>
      <c r="AK411" s="466"/>
      <c r="AL411" s="466"/>
      <c r="AM411" s="464"/>
      <c r="AN411" s="464"/>
      <c r="AO411" s="464"/>
      <c r="AP411" s="464"/>
      <c r="AQ411" s="464"/>
      <c r="AR411" s="464"/>
      <c r="AS411" s="464"/>
      <c r="AT411" s="464"/>
      <c r="AU411" s="464"/>
      <c r="AV411" s="464"/>
      <c r="AW411" s="464"/>
      <c r="AX411" s="464"/>
      <c r="AY411" s="464"/>
      <c r="AZ411" s="464"/>
      <c r="BA411" s="464"/>
      <c r="BB411" s="464"/>
      <c r="BC411" s="464"/>
      <c r="BD411" s="464"/>
      <c r="BE411" s="464"/>
      <c r="BF411" s="464"/>
      <c r="BG411" s="464"/>
      <c r="BH411" s="464"/>
      <c r="BI411" s="464"/>
      <c r="BJ411" s="464"/>
      <c r="BK411" s="464"/>
      <c r="BL411" s="464"/>
      <c r="BM411" s="464"/>
      <c r="BN411" s="464"/>
      <c r="BO411" s="464"/>
      <c r="BP411" s="464"/>
      <c r="BQ411" s="464"/>
      <c r="BR411" s="464"/>
      <c r="BS411" s="464"/>
      <c r="BT411" s="464"/>
      <c r="BU411" s="464"/>
      <c r="BV411" s="464"/>
      <c r="BW411" s="464"/>
      <c r="BX411" s="464"/>
      <c r="BY411" s="464"/>
      <c r="BZ411" s="464"/>
      <c r="CA411" s="464"/>
      <c r="CB411" s="464"/>
      <c r="CC411" s="464"/>
      <c r="CD411" s="464"/>
      <c r="CE411" s="464"/>
      <c r="CF411" s="464"/>
      <c r="CG411" s="464"/>
      <c r="CH411" s="464"/>
      <c r="CI411" s="464"/>
      <c r="CJ411" s="464"/>
      <c r="CK411" s="464"/>
      <c r="CL411" s="464"/>
      <c r="CM411" s="464"/>
      <c r="CN411" s="464"/>
      <c r="CO411" s="464"/>
      <c r="CP411" s="464"/>
      <c r="CQ411" s="464"/>
      <c r="CR411" s="464"/>
      <c r="CS411" s="464"/>
      <c r="CT411" s="464"/>
      <c r="CU411" s="464"/>
      <c r="CV411" s="464"/>
      <c r="CW411" s="464"/>
      <c r="CX411" s="464"/>
      <c r="CY411" s="464"/>
      <c r="CZ411" s="464"/>
      <c r="DA411" s="464"/>
      <c r="DB411" s="464"/>
      <c r="DC411" s="464"/>
      <c r="DD411" s="464"/>
      <c r="DE411" s="464"/>
      <c r="DF411" s="464"/>
      <c r="DG411" s="464"/>
      <c r="DH411" s="464"/>
      <c r="DI411" s="464"/>
      <c r="DJ411" s="464"/>
      <c r="DK411" s="464"/>
      <c r="DL411" s="464"/>
      <c r="DM411" s="464"/>
      <c r="DN411" s="464"/>
      <c r="DO411" s="464"/>
      <c r="DP411" s="464"/>
      <c r="DQ411" s="464"/>
      <c r="DR411" s="464"/>
      <c r="DS411" s="464"/>
      <c r="DT411" s="464"/>
      <c r="DU411" s="464"/>
      <c r="DV411" s="464"/>
      <c r="DW411" s="464"/>
      <c r="DX411" s="464"/>
      <c r="DY411" s="464"/>
      <c r="DZ411" s="464"/>
      <c r="EA411" s="464"/>
      <c r="EB411" s="464"/>
    </row>
    <row r="412" spans="2:133" s="468" customFormat="1" ht="14.1" customHeight="1">
      <c r="B412" s="466"/>
      <c r="C412" s="658"/>
      <c r="D412" s="659"/>
      <c r="E412" s="607" t="s">
        <v>438</v>
      </c>
      <c r="F412" s="608"/>
      <c r="G412" s="608"/>
      <c r="H412" s="608"/>
      <c r="I412" s="608"/>
      <c r="J412" s="608"/>
      <c r="K412" s="608"/>
      <c r="L412" s="608"/>
      <c r="M412" s="608"/>
      <c r="N412" s="608"/>
      <c r="O412" s="608"/>
      <c r="P412" s="609"/>
      <c r="Q412" s="664">
        <f>SUM(Q409:U411)</f>
        <v>0</v>
      </c>
      <c r="R412" s="665"/>
      <c r="S412" s="665"/>
      <c r="T412" s="665"/>
      <c r="U412" s="665"/>
      <c r="V412" s="120" t="s">
        <v>402</v>
      </c>
      <c r="W412" s="636"/>
      <c r="X412" s="643"/>
      <c r="Y412" s="644"/>
      <c r="Z412" s="644"/>
      <c r="AA412" s="644"/>
      <c r="AB412" s="644"/>
      <c r="AC412" s="644"/>
      <c r="AD412" s="644"/>
      <c r="AE412" s="644"/>
      <c r="AF412" s="644"/>
      <c r="AG412" s="644"/>
      <c r="AH412" s="644"/>
      <c r="AI412" s="644"/>
      <c r="AJ412" s="645"/>
      <c r="AK412" s="466"/>
      <c r="AL412" s="466"/>
      <c r="AM412" s="464"/>
      <c r="AN412" s="464"/>
      <c r="AO412" s="464"/>
      <c r="AP412" s="464"/>
      <c r="AQ412" s="464"/>
      <c r="AR412" s="464"/>
      <c r="AS412" s="464"/>
      <c r="AT412" s="464"/>
      <c r="AU412" s="464"/>
      <c r="AV412" s="464"/>
      <c r="AW412" s="464"/>
      <c r="AX412" s="464"/>
      <c r="AY412" s="464"/>
      <c r="AZ412" s="464"/>
      <c r="BA412" s="464"/>
      <c r="BB412" s="464"/>
      <c r="BC412" s="464"/>
      <c r="BD412" s="464"/>
      <c r="BE412" s="464"/>
      <c r="BF412" s="464"/>
      <c r="BG412" s="464"/>
      <c r="BH412" s="464"/>
      <c r="BI412" s="464"/>
      <c r="BJ412" s="464"/>
      <c r="BK412" s="464"/>
      <c r="BL412" s="464"/>
      <c r="BM412" s="464"/>
      <c r="BN412" s="464"/>
      <c r="BO412" s="464"/>
      <c r="BP412" s="464"/>
      <c r="BQ412" s="464"/>
      <c r="BR412" s="464"/>
      <c r="BS412" s="464"/>
      <c r="BT412" s="464"/>
      <c r="BU412" s="464"/>
      <c r="BV412" s="464"/>
      <c r="BW412" s="464"/>
      <c r="BX412" s="464"/>
      <c r="BY412" s="464"/>
      <c r="BZ412" s="464"/>
      <c r="CA412" s="464"/>
      <c r="CB412" s="464"/>
      <c r="CC412" s="464"/>
      <c r="CD412" s="464"/>
      <c r="CE412" s="464"/>
      <c r="CF412" s="464"/>
      <c r="CG412" s="464"/>
      <c r="CH412" s="464"/>
      <c r="CI412" s="464"/>
      <c r="CJ412" s="464"/>
      <c r="CK412" s="464"/>
      <c r="CL412" s="464"/>
      <c r="CM412" s="464"/>
      <c r="CN412" s="464"/>
      <c r="CO412" s="464"/>
      <c r="CP412" s="464"/>
      <c r="CQ412" s="464"/>
      <c r="CR412" s="464"/>
      <c r="CS412" s="464"/>
      <c r="CT412" s="464"/>
      <c r="CU412" s="464"/>
      <c r="CV412" s="464"/>
      <c r="CW412" s="464"/>
      <c r="CX412" s="464"/>
      <c r="CY412" s="464"/>
      <c r="CZ412" s="464"/>
      <c r="DA412" s="464"/>
      <c r="DB412" s="464"/>
      <c r="DC412" s="464"/>
      <c r="DD412" s="464"/>
      <c r="DE412" s="464"/>
      <c r="DF412" s="464"/>
      <c r="DG412" s="464"/>
      <c r="DH412" s="464"/>
      <c r="DI412" s="464"/>
      <c r="DJ412" s="464"/>
      <c r="DK412" s="464"/>
      <c r="DL412" s="464"/>
      <c r="DM412" s="464"/>
      <c r="DN412" s="464"/>
      <c r="DO412" s="464"/>
      <c r="DP412" s="464"/>
      <c r="DQ412" s="464"/>
      <c r="DR412" s="464"/>
      <c r="DS412" s="464"/>
      <c r="DT412" s="464"/>
      <c r="DU412" s="464"/>
      <c r="DV412" s="464"/>
      <c r="DW412" s="464"/>
      <c r="DX412" s="464"/>
      <c r="DY412" s="464"/>
      <c r="DZ412" s="464"/>
      <c r="EA412" s="464"/>
      <c r="EB412" s="464"/>
    </row>
    <row r="413" spans="2:133" s="468" customFormat="1" ht="20.100000000000001" customHeight="1">
      <c r="B413" s="466"/>
      <c r="C413" s="466"/>
      <c r="D413" s="466"/>
      <c r="E413" s="466"/>
      <c r="F413" s="466"/>
      <c r="G413" s="466"/>
      <c r="H413" s="466"/>
      <c r="I413" s="466"/>
      <c r="J413" s="466"/>
      <c r="K413" s="466"/>
      <c r="L413" s="466"/>
      <c r="M413" s="466"/>
      <c r="N413" s="466"/>
      <c r="O413" s="466"/>
      <c r="P413" s="466"/>
      <c r="Q413" s="466"/>
      <c r="R413" s="466"/>
      <c r="S413" s="466"/>
      <c r="T413" s="466"/>
      <c r="U413" s="466"/>
      <c r="V413" s="466"/>
      <c r="W413" s="466"/>
      <c r="X413" s="466"/>
      <c r="Y413" s="466"/>
      <c r="Z413" s="466"/>
      <c r="AA413" s="466"/>
      <c r="AB413" s="466"/>
      <c r="AC413" s="466"/>
      <c r="AD413" s="466"/>
      <c r="AE413" s="466"/>
      <c r="AF413" s="466"/>
      <c r="AG413" s="466"/>
      <c r="AH413" s="466"/>
      <c r="AI413" s="466"/>
      <c r="AJ413" s="466"/>
      <c r="AK413" s="466"/>
      <c r="AL413" s="466"/>
      <c r="AM413" s="464"/>
      <c r="AN413" s="464"/>
      <c r="AO413" s="464"/>
      <c r="AP413" s="464"/>
      <c r="AQ413" s="464"/>
      <c r="AR413" s="464"/>
      <c r="AS413" s="464"/>
      <c r="AT413" s="464"/>
      <c r="AU413" s="464"/>
      <c r="AV413" s="464"/>
      <c r="AW413" s="464"/>
      <c r="AX413" s="464"/>
      <c r="AY413" s="464"/>
      <c r="AZ413" s="464"/>
      <c r="BA413" s="464"/>
      <c r="BB413" s="464"/>
      <c r="BC413" s="464"/>
      <c r="BD413" s="464"/>
      <c r="BE413" s="464"/>
      <c r="BF413" s="464"/>
      <c r="BG413" s="464"/>
      <c r="BH413" s="464"/>
      <c r="BI413" s="464"/>
      <c r="BJ413" s="464"/>
      <c r="BK413" s="464"/>
      <c r="BL413" s="464"/>
      <c r="BM413" s="464"/>
      <c r="BN413" s="464"/>
      <c r="BO413" s="464"/>
      <c r="BP413" s="464"/>
      <c r="BQ413" s="464"/>
      <c r="BR413" s="464"/>
      <c r="BS413" s="464"/>
      <c r="BT413" s="464"/>
      <c r="BU413" s="464"/>
      <c r="BV413" s="464"/>
      <c r="BW413" s="464"/>
      <c r="BX413" s="464"/>
      <c r="BY413" s="464"/>
      <c r="BZ413" s="464"/>
      <c r="CA413" s="464"/>
      <c r="CB413" s="464"/>
      <c r="CC413" s="464"/>
      <c r="CD413" s="464"/>
      <c r="CE413" s="464"/>
      <c r="CF413" s="464"/>
      <c r="CG413" s="464"/>
      <c r="CH413" s="464"/>
      <c r="CI413" s="464"/>
      <c r="CJ413" s="464"/>
      <c r="CK413" s="464"/>
      <c r="CL413" s="464"/>
      <c r="CM413" s="464"/>
      <c r="CN413" s="464"/>
      <c r="CO413" s="464"/>
      <c r="CP413" s="464"/>
      <c r="CQ413" s="464"/>
      <c r="CR413" s="464"/>
      <c r="CS413" s="464"/>
      <c r="CT413" s="464"/>
      <c r="CU413" s="464"/>
      <c r="CV413" s="464"/>
      <c r="CW413" s="464"/>
      <c r="CX413" s="464"/>
      <c r="CY413" s="464"/>
      <c r="CZ413" s="464"/>
      <c r="DA413" s="464"/>
      <c r="DB413" s="464"/>
      <c r="DC413" s="464"/>
      <c r="DD413" s="464"/>
      <c r="DE413" s="464"/>
      <c r="DF413" s="464"/>
      <c r="DG413" s="464"/>
      <c r="DH413" s="464"/>
      <c r="DI413" s="464"/>
      <c r="DJ413" s="464"/>
      <c r="DK413" s="464"/>
      <c r="DL413" s="464"/>
      <c r="DM413" s="464"/>
      <c r="DN413" s="464"/>
      <c r="DO413" s="464"/>
      <c r="DP413" s="464"/>
      <c r="DQ413" s="464"/>
      <c r="DR413" s="464"/>
      <c r="DS413" s="464"/>
      <c r="DT413" s="464"/>
      <c r="DU413" s="464"/>
      <c r="DV413" s="464"/>
      <c r="DW413" s="464"/>
      <c r="DX413" s="464"/>
      <c r="DY413" s="464"/>
      <c r="DZ413" s="464"/>
      <c r="EA413" s="464"/>
      <c r="EB413" s="464"/>
    </row>
    <row r="414" spans="2:133" s="468" customFormat="1" ht="20.100000000000001" customHeight="1">
      <c r="B414" s="466"/>
      <c r="C414" s="119" t="s">
        <v>436</v>
      </c>
      <c r="D414" s="118"/>
      <c r="E414" s="118"/>
      <c r="F414" s="118"/>
      <c r="G414" s="118"/>
      <c r="H414" s="118"/>
      <c r="I414" s="118"/>
      <c r="J414" s="117"/>
      <c r="K414" s="119" t="s">
        <v>437</v>
      </c>
      <c r="L414" s="118"/>
      <c r="M414" s="118"/>
      <c r="N414" s="117"/>
      <c r="O414" s="119" t="s">
        <v>434</v>
      </c>
      <c r="P414" s="118"/>
      <c r="Q414" s="118"/>
      <c r="R414" s="118"/>
      <c r="S414" s="117"/>
      <c r="T414" s="119" t="s">
        <v>436</v>
      </c>
      <c r="U414" s="118"/>
      <c r="V414" s="118"/>
      <c r="W414" s="118"/>
      <c r="X414" s="118"/>
      <c r="Y414" s="118"/>
      <c r="Z414" s="118"/>
      <c r="AA414" s="117"/>
      <c r="AB414" s="119" t="s">
        <v>435</v>
      </c>
      <c r="AC414" s="118"/>
      <c r="AD414" s="118"/>
      <c r="AE414" s="117"/>
      <c r="AF414" s="119" t="s">
        <v>434</v>
      </c>
      <c r="AG414" s="118"/>
      <c r="AH414" s="118"/>
      <c r="AI414" s="118"/>
      <c r="AJ414" s="117"/>
      <c r="AK414" s="466"/>
      <c r="AL414" s="466"/>
      <c r="AM414" s="466"/>
      <c r="AN414" s="464"/>
      <c r="AO414" s="464"/>
      <c r="AP414" s="464"/>
      <c r="AQ414" s="464"/>
      <c r="AR414" s="464"/>
      <c r="AS414" s="464"/>
      <c r="AT414" s="464"/>
      <c r="AU414" s="464"/>
      <c r="AV414" s="464"/>
      <c r="AW414" s="464"/>
      <c r="AX414" s="464"/>
      <c r="AY414" s="464"/>
      <c r="AZ414" s="464"/>
      <c r="BA414" s="464"/>
      <c r="BB414" s="464"/>
      <c r="BC414" s="464"/>
      <c r="BD414" s="464"/>
      <c r="BE414" s="464"/>
      <c r="BF414" s="464"/>
      <c r="BG414" s="464"/>
      <c r="BH414" s="464"/>
      <c r="BI414" s="464"/>
      <c r="BJ414" s="464"/>
      <c r="BK414" s="464"/>
      <c r="BL414" s="464"/>
      <c r="BM414" s="464"/>
      <c r="BN414" s="464"/>
      <c r="BO414" s="464"/>
      <c r="BP414" s="464"/>
      <c r="BQ414" s="464"/>
      <c r="BR414" s="464"/>
      <c r="BS414" s="464"/>
      <c r="BT414" s="464"/>
      <c r="BU414" s="464"/>
      <c r="BV414" s="464"/>
      <c r="BW414" s="464"/>
      <c r="BX414" s="464"/>
      <c r="BY414" s="464"/>
      <c r="BZ414" s="464"/>
      <c r="CA414" s="464"/>
      <c r="CB414" s="464"/>
      <c r="CC414" s="464"/>
      <c r="CD414" s="464"/>
      <c r="CE414" s="464"/>
      <c r="CF414" s="464"/>
      <c r="CG414" s="464"/>
      <c r="CH414" s="464"/>
      <c r="CI414" s="464"/>
      <c r="CJ414" s="464"/>
      <c r="CK414" s="464"/>
      <c r="CL414" s="464"/>
      <c r="CM414" s="464"/>
      <c r="CN414" s="464"/>
      <c r="CO414" s="464"/>
      <c r="CP414" s="464"/>
      <c r="CQ414" s="464"/>
      <c r="CR414" s="464"/>
      <c r="CS414" s="464"/>
      <c r="CT414" s="464"/>
      <c r="CU414" s="464"/>
      <c r="CV414" s="464"/>
      <c r="CW414" s="464"/>
      <c r="CX414" s="464"/>
      <c r="CY414" s="464"/>
      <c r="CZ414" s="464"/>
      <c r="DA414" s="464"/>
      <c r="DB414" s="464"/>
      <c r="DC414" s="464"/>
      <c r="DD414" s="464"/>
      <c r="DE414" s="464"/>
      <c r="DF414" s="464"/>
      <c r="DG414" s="464"/>
      <c r="DH414" s="464"/>
      <c r="DI414" s="464"/>
      <c r="DJ414" s="464"/>
      <c r="DK414" s="464"/>
      <c r="DL414" s="464"/>
      <c r="DM414" s="464"/>
      <c r="DN414" s="464"/>
      <c r="DO414" s="464"/>
      <c r="DP414" s="464"/>
      <c r="DQ414" s="464"/>
      <c r="DR414" s="464"/>
      <c r="DS414" s="464"/>
      <c r="DT414" s="464"/>
      <c r="DU414" s="464"/>
      <c r="DV414" s="464"/>
      <c r="DW414" s="464"/>
      <c r="DX414" s="464"/>
      <c r="DY414" s="464"/>
      <c r="DZ414" s="464"/>
      <c r="EA414" s="464"/>
      <c r="EB414" s="464"/>
      <c r="EC414" s="464"/>
    </row>
    <row r="415" spans="2:133" s="468" customFormat="1" ht="20.100000000000001" customHeight="1">
      <c r="B415" s="466"/>
      <c r="C415" s="1170" t="s">
        <v>433</v>
      </c>
      <c r="D415" s="1171" t="s">
        <v>432</v>
      </c>
      <c r="E415" s="669" t="s">
        <v>431</v>
      </c>
      <c r="F415" s="670"/>
      <c r="G415" s="670"/>
      <c r="H415" s="608" t="s">
        <v>410</v>
      </c>
      <c r="I415" s="608"/>
      <c r="J415" s="609"/>
      <c r="K415" s="610"/>
      <c r="L415" s="611"/>
      <c r="M415" s="611"/>
      <c r="N415" s="476" t="s">
        <v>409</v>
      </c>
      <c r="O415" s="623"/>
      <c r="P415" s="624"/>
      <c r="Q415" s="624"/>
      <c r="R415" s="624"/>
      <c r="S415" s="472" t="s">
        <v>402</v>
      </c>
      <c r="T415" s="473" t="s">
        <v>430</v>
      </c>
      <c r="U415" s="474"/>
      <c r="V415" s="474"/>
      <c r="W415" s="474"/>
      <c r="X415" s="474"/>
      <c r="Y415" s="474"/>
      <c r="Z415" s="474"/>
      <c r="AA415" s="475"/>
      <c r="AB415" s="610"/>
      <c r="AC415" s="611"/>
      <c r="AD415" s="611"/>
      <c r="AE415" s="476" t="s">
        <v>406</v>
      </c>
      <c r="AF415" s="616"/>
      <c r="AG415" s="617"/>
      <c r="AH415" s="617"/>
      <c r="AI415" s="617"/>
      <c r="AJ415" s="476" t="s">
        <v>402</v>
      </c>
      <c r="AL415" s="466"/>
      <c r="AM415" s="464"/>
      <c r="AN415" s="464"/>
      <c r="AO415" s="464"/>
      <c r="AP415" s="464"/>
      <c r="AQ415" s="464"/>
      <c r="AR415" s="464"/>
      <c r="AS415" s="464"/>
      <c r="AT415" s="464"/>
      <c r="AU415" s="464"/>
      <c r="AV415" s="464"/>
      <c r="AW415" s="464"/>
      <c r="AX415" s="464"/>
      <c r="AY415" s="464"/>
      <c r="AZ415" s="464"/>
      <c r="BA415" s="464"/>
      <c r="BB415" s="464"/>
      <c r="BC415" s="464"/>
      <c r="BD415" s="464"/>
      <c r="BE415" s="464"/>
      <c r="BF415" s="464"/>
      <c r="BG415" s="464"/>
      <c r="BH415" s="464"/>
      <c r="BI415" s="464"/>
      <c r="BJ415" s="464"/>
      <c r="BK415" s="464"/>
      <c r="BL415" s="464"/>
      <c r="BM415" s="464"/>
      <c r="BN415" s="464"/>
      <c r="BO415" s="464"/>
      <c r="BP415" s="464"/>
      <c r="BQ415" s="464"/>
      <c r="BR415" s="464"/>
      <c r="BS415" s="464"/>
      <c r="BT415" s="464"/>
      <c r="BU415" s="464"/>
      <c r="BV415" s="464"/>
      <c r="BW415" s="464"/>
      <c r="BX415" s="464"/>
      <c r="BY415" s="464"/>
      <c r="BZ415" s="464"/>
      <c r="CA415" s="464"/>
      <c r="CB415" s="464"/>
      <c r="CC415" s="464"/>
      <c r="CD415" s="464"/>
      <c r="CE415" s="464"/>
      <c r="CF415" s="464"/>
      <c r="CG415" s="464"/>
      <c r="CH415" s="464"/>
      <c r="CI415" s="464"/>
      <c r="CJ415" s="464"/>
      <c r="CK415" s="464"/>
      <c r="CL415" s="464"/>
      <c r="CM415" s="464"/>
      <c r="CN415" s="464"/>
      <c r="CO415" s="464"/>
      <c r="CP415" s="464"/>
      <c r="CQ415" s="464"/>
      <c r="CR415" s="464"/>
      <c r="CS415" s="464"/>
      <c r="CT415" s="464"/>
      <c r="CU415" s="464"/>
      <c r="CV415" s="464"/>
      <c r="CW415" s="464"/>
      <c r="CX415" s="464"/>
      <c r="CY415" s="464"/>
      <c r="CZ415" s="464"/>
      <c r="DA415" s="464"/>
      <c r="DB415" s="464"/>
      <c r="DC415" s="464"/>
      <c r="DD415" s="464"/>
      <c r="DE415" s="464"/>
      <c r="DF415" s="464"/>
      <c r="DG415" s="464"/>
      <c r="DH415" s="464"/>
      <c r="DI415" s="464"/>
      <c r="DJ415" s="464"/>
      <c r="DK415" s="464"/>
      <c r="DL415" s="464"/>
      <c r="DM415" s="464"/>
      <c r="DN415" s="464"/>
      <c r="DO415" s="464"/>
      <c r="DP415" s="464"/>
      <c r="DQ415" s="464"/>
      <c r="DR415" s="464"/>
      <c r="DS415" s="464"/>
      <c r="DT415" s="464"/>
      <c r="DU415" s="464"/>
      <c r="DV415" s="464"/>
      <c r="DW415" s="464"/>
      <c r="DX415" s="464"/>
      <c r="DY415" s="464"/>
      <c r="DZ415" s="464"/>
      <c r="EA415" s="464"/>
      <c r="EB415" s="464"/>
    </row>
    <row r="416" spans="2:133" s="468" customFormat="1" ht="20.100000000000001" customHeight="1">
      <c r="B416" s="466"/>
      <c r="C416" s="659"/>
      <c r="D416" s="1172"/>
      <c r="E416" s="669" t="s">
        <v>429</v>
      </c>
      <c r="F416" s="670"/>
      <c r="G416" s="670"/>
      <c r="H416" s="608" t="s">
        <v>410</v>
      </c>
      <c r="I416" s="608"/>
      <c r="J416" s="609"/>
      <c r="K416" s="610"/>
      <c r="L416" s="611"/>
      <c r="M416" s="611"/>
      <c r="N416" s="476" t="s">
        <v>409</v>
      </c>
      <c r="O416" s="616"/>
      <c r="P416" s="617"/>
      <c r="Q416" s="617"/>
      <c r="R416" s="617"/>
      <c r="S416" s="476" t="s">
        <v>402</v>
      </c>
      <c r="T416" s="473" t="s">
        <v>428</v>
      </c>
      <c r="U416" s="474"/>
      <c r="V416" s="474"/>
      <c r="W416" s="474"/>
      <c r="X416" s="474"/>
      <c r="Y416" s="474"/>
      <c r="Z416" s="474"/>
      <c r="AA416" s="475"/>
      <c r="AB416" s="610"/>
      <c r="AC416" s="611"/>
      <c r="AD416" s="611"/>
      <c r="AE416" s="476" t="s">
        <v>406</v>
      </c>
      <c r="AF416" s="616"/>
      <c r="AG416" s="617"/>
      <c r="AH416" s="617"/>
      <c r="AI416" s="617"/>
      <c r="AJ416" s="476" t="s">
        <v>402</v>
      </c>
      <c r="AK416" s="466"/>
      <c r="AL416" s="466"/>
      <c r="AM416" s="464"/>
      <c r="AN416" s="464"/>
      <c r="AO416" s="464"/>
      <c r="AP416" s="464"/>
      <c r="AQ416" s="464"/>
      <c r="AR416" s="464"/>
      <c r="AS416" s="464"/>
      <c r="AT416" s="464"/>
      <c r="AU416" s="464"/>
      <c r="AV416" s="464"/>
      <c r="AW416" s="464"/>
      <c r="AX416" s="464"/>
      <c r="AY416" s="464"/>
      <c r="AZ416" s="464"/>
      <c r="BA416" s="464"/>
      <c r="BB416" s="464"/>
      <c r="BC416" s="464"/>
      <c r="BD416" s="464"/>
      <c r="BE416" s="464"/>
      <c r="BF416" s="464"/>
      <c r="BG416" s="464"/>
      <c r="BH416" s="464"/>
      <c r="BI416" s="464"/>
      <c r="BJ416" s="464"/>
      <c r="BK416" s="464"/>
      <c r="BL416" s="464"/>
      <c r="BM416" s="464"/>
      <c r="BN416" s="464"/>
      <c r="BO416" s="464"/>
      <c r="BP416" s="464"/>
      <c r="BQ416" s="464"/>
      <c r="BR416" s="464"/>
      <c r="BS416" s="464"/>
      <c r="BT416" s="464"/>
      <c r="BU416" s="464"/>
      <c r="BV416" s="464"/>
      <c r="BW416" s="464"/>
      <c r="BX416" s="464"/>
      <c r="BY416" s="464"/>
      <c r="BZ416" s="464"/>
      <c r="CA416" s="464"/>
      <c r="CB416" s="464"/>
      <c r="CC416" s="464"/>
      <c r="CD416" s="464"/>
      <c r="CE416" s="464"/>
      <c r="CF416" s="464"/>
      <c r="CG416" s="464"/>
      <c r="CH416" s="464"/>
      <c r="CI416" s="464"/>
      <c r="CJ416" s="464"/>
      <c r="CK416" s="464"/>
      <c r="CL416" s="464"/>
      <c r="CM416" s="464"/>
      <c r="CN416" s="464"/>
      <c r="CO416" s="464"/>
      <c r="CP416" s="464"/>
      <c r="CQ416" s="464"/>
      <c r="CR416" s="464"/>
      <c r="CS416" s="464"/>
      <c r="CT416" s="464"/>
      <c r="CU416" s="464"/>
      <c r="CV416" s="464"/>
      <c r="CW416" s="464"/>
      <c r="CX416" s="464"/>
      <c r="CY416" s="464"/>
      <c r="CZ416" s="464"/>
      <c r="DA416" s="464"/>
      <c r="DB416" s="464"/>
      <c r="DC416" s="464"/>
      <c r="DD416" s="464"/>
      <c r="DE416" s="464"/>
      <c r="DF416" s="464"/>
      <c r="DG416" s="464"/>
      <c r="DH416" s="464"/>
      <c r="DI416" s="464"/>
      <c r="DJ416" s="464"/>
      <c r="DK416" s="464"/>
      <c r="DL416" s="464"/>
      <c r="DM416" s="464"/>
      <c r="DN416" s="464"/>
      <c r="DO416" s="464"/>
      <c r="DP416" s="464"/>
      <c r="DQ416" s="464"/>
      <c r="DR416" s="464"/>
      <c r="DS416" s="464"/>
      <c r="DT416" s="464"/>
      <c r="DU416" s="464"/>
      <c r="DV416" s="464"/>
      <c r="DW416" s="464"/>
      <c r="DX416" s="464"/>
      <c r="DY416" s="464"/>
      <c r="DZ416" s="464"/>
      <c r="EA416" s="464"/>
      <c r="EB416" s="464"/>
    </row>
    <row r="417" spans="2:132" s="468" customFormat="1" ht="20.100000000000001" customHeight="1">
      <c r="B417" s="466"/>
      <c r="C417" s="659"/>
      <c r="D417" s="1172"/>
      <c r="E417" s="669" t="s">
        <v>427</v>
      </c>
      <c r="F417" s="670"/>
      <c r="G417" s="670"/>
      <c r="H417" s="608" t="s">
        <v>410</v>
      </c>
      <c r="I417" s="608"/>
      <c r="J417" s="609"/>
      <c r="K417" s="610"/>
      <c r="L417" s="611"/>
      <c r="M417" s="611"/>
      <c r="N417" s="476" t="s">
        <v>409</v>
      </c>
      <c r="O417" s="616"/>
      <c r="P417" s="617"/>
      <c r="Q417" s="617"/>
      <c r="R417" s="617"/>
      <c r="S417" s="476" t="s">
        <v>402</v>
      </c>
      <c r="T417" s="473" t="s">
        <v>426</v>
      </c>
      <c r="U417" s="474"/>
      <c r="V417" s="474"/>
      <c r="W417" s="474"/>
      <c r="X417" s="474"/>
      <c r="Y417" s="474"/>
      <c r="Z417" s="474"/>
      <c r="AA417" s="475"/>
      <c r="AB417" s="610"/>
      <c r="AC417" s="611"/>
      <c r="AD417" s="611"/>
      <c r="AE417" s="476" t="s">
        <v>406</v>
      </c>
      <c r="AF417" s="616"/>
      <c r="AG417" s="617"/>
      <c r="AH417" s="617"/>
      <c r="AI417" s="617"/>
      <c r="AJ417" s="476" t="s">
        <v>402</v>
      </c>
      <c r="AK417" s="466"/>
      <c r="AL417" s="466"/>
      <c r="AM417" s="464"/>
      <c r="AN417" s="464"/>
      <c r="AO417" s="464"/>
      <c r="AP417" s="464"/>
      <c r="AQ417" s="464"/>
      <c r="AR417" s="464"/>
      <c r="AS417" s="464"/>
      <c r="AT417" s="464"/>
      <c r="AU417" s="464"/>
      <c r="AV417" s="464"/>
      <c r="AW417" s="464"/>
      <c r="AX417" s="464"/>
      <c r="AY417" s="464"/>
      <c r="AZ417" s="464"/>
      <c r="BA417" s="464"/>
      <c r="BB417" s="464"/>
      <c r="BC417" s="464"/>
      <c r="BD417" s="464"/>
      <c r="BE417" s="464"/>
      <c r="BF417" s="464"/>
      <c r="BG417" s="464"/>
      <c r="BH417" s="464"/>
      <c r="BI417" s="464"/>
      <c r="BJ417" s="464"/>
      <c r="BK417" s="464"/>
      <c r="BL417" s="464"/>
      <c r="BM417" s="464"/>
      <c r="BN417" s="464"/>
      <c r="BO417" s="464"/>
      <c r="BP417" s="464"/>
      <c r="BQ417" s="464"/>
      <c r="BR417" s="464"/>
      <c r="BS417" s="464"/>
      <c r="BT417" s="464"/>
      <c r="BU417" s="464"/>
      <c r="BV417" s="464"/>
      <c r="BW417" s="464"/>
      <c r="BX417" s="464"/>
      <c r="BY417" s="464"/>
      <c r="BZ417" s="464"/>
      <c r="CA417" s="464"/>
      <c r="CB417" s="464"/>
      <c r="CC417" s="464"/>
      <c r="CD417" s="464"/>
      <c r="CE417" s="464"/>
      <c r="CF417" s="464"/>
      <c r="CG417" s="464"/>
      <c r="CH417" s="464"/>
      <c r="CI417" s="464"/>
      <c r="CJ417" s="464"/>
      <c r="CK417" s="464"/>
      <c r="CL417" s="464"/>
      <c r="CM417" s="464"/>
      <c r="CN417" s="464"/>
      <c r="CO417" s="464"/>
      <c r="CP417" s="464"/>
      <c r="CQ417" s="464"/>
      <c r="CR417" s="464"/>
      <c r="CS417" s="464"/>
      <c r="CT417" s="464"/>
      <c r="CU417" s="464"/>
      <c r="CV417" s="464"/>
      <c r="CW417" s="464"/>
      <c r="CX417" s="464"/>
      <c r="CY417" s="464"/>
      <c r="CZ417" s="464"/>
      <c r="DA417" s="464"/>
      <c r="DB417" s="464"/>
      <c r="DC417" s="464"/>
      <c r="DD417" s="464"/>
      <c r="DE417" s="464"/>
      <c r="DF417" s="464"/>
      <c r="DG417" s="464"/>
      <c r="DH417" s="464"/>
      <c r="DI417" s="464"/>
      <c r="DJ417" s="464"/>
      <c r="DK417" s="464"/>
      <c r="DL417" s="464"/>
      <c r="DM417" s="464"/>
      <c r="DN417" s="464"/>
      <c r="DO417" s="464"/>
      <c r="DP417" s="464"/>
      <c r="DQ417" s="464"/>
      <c r="DR417" s="464"/>
      <c r="DS417" s="464"/>
      <c r="DT417" s="464"/>
      <c r="DU417" s="464"/>
      <c r="DV417" s="464"/>
      <c r="DW417" s="464"/>
      <c r="DX417" s="464"/>
      <c r="DY417" s="464"/>
      <c r="DZ417" s="464"/>
      <c r="EA417" s="464"/>
      <c r="EB417" s="464"/>
    </row>
    <row r="418" spans="2:132" s="468" customFormat="1" ht="20.100000000000001" customHeight="1">
      <c r="B418" s="466"/>
      <c r="C418" s="659"/>
      <c r="D418" s="1172"/>
      <c r="E418" s="669" t="s">
        <v>425</v>
      </c>
      <c r="F418" s="670"/>
      <c r="G418" s="670"/>
      <c r="H418" s="608" t="s">
        <v>410</v>
      </c>
      <c r="I418" s="608"/>
      <c r="J418" s="609"/>
      <c r="K418" s="610"/>
      <c r="L418" s="611"/>
      <c r="M418" s="611"/>
      <c r="N418" s="476" t="s">
        <v>409</v>
      </c>
      <c r="O418" s="616"/>
      <c r="P418" s="617"/>
      <c r="Q418" s="617"/>
      <c r="R418" s="617"/>
      <c r="S418" s="476" t="s">
        <v>402</v>
      </c>
      <c r="T418" s="473" t="s">
        <v>424</v>
      </c>
      <c r="U418" s="474"/>
      <c r="V418" s="474"/>
      <c r="W418" s="474"/>
      <c r="X418" s="474"/>
      <c r="Y418" s="474"/>
      <c r="Z418" s="474"/>
      <c r="AA418" s="475"/>
      <c r="AB418" s="610"/>
      <c r="AC418" s="611"/>
      <c r="AD418" s="611"/>
      <c r="AE418" s="476" t="s">
        <v>406</v>
      </c>
      <c r="AF418" s="616"/>
      <c r="AG418" s="617"/>
      <c r="AH418" s="617"/>
      <c r="AI418" s="617"/>
      <c r="AJ418" s="476" t="s">
        <v>402</v>
      </c>
      <c r="AK418" s="466"/>
      <c r="AL418" s="466"/>
      <c r="AM418" s="464"/>
      <c r="BE418" s="464"/>
      <c r="BF418" s="464"/>
      <c r="BG418" s="464"/>
      <c r="BH418" s="464"/>
      <c r="BI418" s="464"/>
      <c r="BJ418" s="464"/>
      <c r="BK418" s="464"/>
      <c r="BL418" s="464"/>
      <c r="BM418" s="464"/>
      <c r="BN418" s="464"/>
      <c r="BO418" s="464"/>
      <c r="BP418" s="464"/>
      <c r="BQ418" s="464"/>
      <c r="BR418" s="464"/>
      <c r="BS418" s="464"/>
      <c r="BT418" s="464"/>
      <c r="BU418" s="464"/>
      <c r="BV418" s="464"/>
      <c r="BW418" s="464"/>
      <c r="BX418" s="464"/>
      <c r="BY418" s="464"/>
      <c r="BZ418" s="464"/>
      <c r="CA418" s="464"/>
      <c r="CB418" s="464"/>
      <c r="CC418" s="464"/>
      <c r="CD418" s="464"/>
      <c r="CE418" s="464"/>
      <c r="CF418" s="464"/>
      <c r="CG418" s="464"/>
      <c r="CH418" s="464"/>
      <c r="CI418" s="464"/>
      <c r="CJ418" s="464"/>
      <c r="CK418" s="464"/>
      <c r="CL418" s="464"/>
      <c r="CM418" s="464"/>
      <c r="CN418" s="464"/>
      <c r="CO418" s="464"/>
      <c r="CP418" s="464"/>
      <c r="CQ418" s="464"/>
      <c r="CR418" s="464"/>
      <c r="CS418" s="464"/>
      <c r="CT418" s="464"/>
      <c r="CU418" s="464"/>
      <c r="CV418" s="464"/>
      <c r="CW418" s="464"/>
      <c r="CX418" s="464"/>
      <c r="CY418" s="464"/>
      <c r="CZ418" s="464"/>
      <c r="DA418" s="464"/>
      <c r="DB418" s="464"/>
      <c r="DC418" s="464"/>
      <c r="DD418" s="464"/>
      <c r="DE418" s="464"/>
      <c r="DF418" s="464"/>
      <c r="DG418" s="464"/>
      <c r="DH418" s="464"/>
      <c r="DI418" s="464"/>
      <c r="DJ418" s="464"/>
      <c r="DK418" s="464"/>
      <c r="DL418" s="464"/>
      <c r="DM418" s="464"/>
      <c r="DN418" s="464"/>
      <c r="DO418" s="464"/>
      <c r="DP418" s="464"/>
      <c r="DQ418" s="464"/>
      <c r="DR418" s="464"/>
      <c r="DS418" s="464"/>
      <c r="DT418" s="464"/>
      <c r="DU418" s="464"/>
      <c r="DV418" s="464"/>
      <c r="DW418" s="464"/>
      <c r="DX418" s="464"/>
      <c r="DY418" s="464"/>
      <c r="DZ418" s="464"/>
      <c r="EA418" s="464"/>
      <c r="EB418" s="464"/>
    </row>
    <row r="419" spans="2:132" s="468" customFormat="1" ht="20.100000000000001" customHeight="1">
      <c r="B419" s="466"/>
      <c r="C419" s="659"/>
      <c r="D419" s="1172"/>
      <c r="E419" s="669" t="s">
        <v>423</v>
      </c>
      <c r="F419" s="670"/>
      <c r="G419" s="670"/>
      <c r="H419" s="612" t="s">
        <v>410</v>
      </c>
      <c r="I419" s="612"/>
      <c r="J419" s="613"/>
      <c r="K419" s="610"/>
      <c r="L419" s="611"/>
      <c r="M419" s="611"/>
      <c r="N419" s="476" t="s">
        <v>409</v>
      </c>
      <c r="O419" s="627"/>
      <c r="P419" s="628"/>
      <c r="Q419" s="628"/>
      <c r="R419" s="628"/>
      <c r="S419" s="490" t="s">
        <v>402</v>
      </c>
      <c r="T419" s="473" t="s">
        <v>422</v>
      </c>
      <c r="U419" s="474"/>
      <c r="V419" s="474"/>
      <c r="W419" s="474"/>
      <c r="X419" s="474"/>
      <c r="Y419" s="474"/>
      <c r="Z419" s="474"/>
      <c r="AA419" s="475"/>
      <c r="AB419" s="610"/>
      <c r="AC419" s="611"/>
      <c r="AD419" s="611"/>
      <c r="AE419" s="476" t="s">
        <v>406</v>
      </c>
      <c r="AF419" s="616"/>
      <c r="AG419" s="617"/>
      <c r="AH419" s="617"/>
      <c r="AI419" s="617"/>
      <c r="AJ419" s="476" t="s">
        <v>402</v>
      </c>
      <c r="AK419" s="466"/>
      <c r="AL419" s="466"/>
      <c r="AM419" s="464"/>
      <c r="BE419" s="464"/>
      <c r="BF419" s="464"/>
      <c r="BG419" s="464"/>
      <c r="BH419" s="464"/>
      <c r="BI419" s="464"/>
      <c r="BJ419" s="464"/>
      <c r="BK419" s="464"/>
      <c r="BL419" s="464"/>
      <c r="BM419" s="464"/>
      <c r="BN419" s="464"/>
      <c r="BO419" s="464"/>
      <c r="BP419" s="464"/>
      <c r="BQ419" s="464"/>
      <c r="BR419" s="464"/>
      <c r="BS419" s="464"/>
      <c r="BT419" s="464"/>
      <c r="BU419" s="464"/>
      <c r="BV419" s="464"/>
      <c r="BW419" s="464"/>
      <c r="BX419" s="464"/>
      <c r="BY419" s="464"/>
      <c r="BZ419" s="464"/>
      <c r="CA419" s="464"/>
      <c r="CB419" s="464"/>
      <c r="CC419" s="464"/>
      <c r="CD419" s="464"/>
      <c r="CE419" s="464"/>
      <c r="CF419" s="464"/>
      <c r="CG419" s="464"/>
      <c r="CH419" s="464"/>
      <c r="CI419" s="464"/>
      <c r="CJ419" s="464"/>
      <c r="CK419" s="464"/>
      <c r="CL419" s="464"/>
      <c r="CM419" s="464"/>
      <c r="CN419" s="464"/>
      <c r="CO419" s="464"/>
      <c r="CP419" s="464"/>
      <c r="CQ419" s="464"/>
      <c r="CR419" s="464"/>
      <c r="CS419" s="464"/>
      <c r="CT419" s="464"/>
      <c r="CU419" s="464"/>
      <c r="CV419" s="464"/>
      <c r="CW419" s="464"/>
      <c r="CX419" s="464"/>
      <c r="CY419" s="464"/>
      <c r="CZ419" s="464"/>
      <c r="DA419" s="464"/>
      <c r="DB419" s="464"/>
      <c r="DC419" s="464"/>
      <c r="DD419" s="464"/>
      <c r="DE419" s="464"/>
      <c r="DF419" s="464"/>
      <c r="DG419" s="464"/>
      <c r="DH419" s="464"/>
      <c r="DI419" s="464"/>
      <c r="DJ419" s="464"/>
      <c r="DK419" s="464"/>
      <c r="DL419" s="464"/>
      <c r="DM419" s="464"/>
      <c r="DN419" s="464"/>
      <c r="DO419" s="464"/>
      <c r="DP419" s="464"/>
      <c r="DQ419" s="464"/>
      <c r="DR419" s="464"/>
      <c r="DS419" s="464"/>
      <c r="DT419" s="464"/>
      <c r="DU419" s="464"/>
      <c r="DV419" s="464"/>
      <c r="DW419" s="464"/>
      <c r="DX419" s="464"/>
      <c r="DY419" s="464"/>
      <c r="DZ419" s="464"/>
      <c r="EA419" s="464"/>
      <c r="EB419" s="464"/>
    </row>
    <row r="420" spans="2:132" s="468" customFormat="1" ht="20.100000000000001" customHeight="1">
      <c r="B420" s="466"/>
      <c r="C420" s="659"/>
      <c r="D420" s="1173"/>
      <c r="E420" s="491" t="s">
        <v>408</v>
      </c>
      <c r="F420" s="492"/>
      <c r="G420" s="492"/>
      <c r="H420" s="492"/>
      <c r="I420" s="492"/>
      <c r="J420" s="492"/>
      <c r="K420" s="492"/>
      <c r="L420" s="492"/>
      <c r="M420" s="492"/>
      <c r="N420" s="493"/>
      <c r="O420" s="629">
        <f>SUM(O415:R419)</f>
        <v>0</v>
      </c>
      <c r="P420" s="630"/>
      <c r="Q420" s="630"/>
      <c r="R420" s="630"/>
      <c r="S420" s="120" t="s">
        <v>402</v>
      </c>
      <c r="T420" s="473" t="s">
        <v>421</v>
      </c>
      <c r="U420" s="474"/>
      <c r="V420" s="474"/>
      <c r="W420" s="474"/>
      <c r="X420" s="474"/>
      <c r="Y420" s="474"/>
      <c r="Z420" s="474"/>
      <c r="AA420" s="475"/>
      <c r="AB420" s="610"/>
      <c r="AC420" s="611"/>
      <c r="AD420" s="611"/>
      <c r="AE420" s="476" t="s">
        <v>406</v>
      </c>
      <c r="AF420" s="616"/>
      <c r="AG420" s="617"/>
      <c r="AH420" s="617"/>
      <c r="AI420" s="617"/>
      <c r="AJ420" s="476" t="s">
        <v>402</v>
      </c>
      <c r="AK420" s="466"/>
      <c r="AL420" s="466"/>
      <c r="AM420" s="464"/>
      <c r="BE420" s="464"/>
      <c r="BF420" s="464"/>
      <c r="BG420" s="464"/>
      <c r="BH420" s="464"/>
      <c r="BI420" s="464"/>
      <c r="BJ420" s="464"/>
      <c r="BK420" s="464"/>
      <c r="BL420" s="464"/>
      <c r="BM420" s="464"/>
      <c r="BN420" s="464"/>
      <c r="BO420" s="464"/>
      <c r="BP420" s="464"/>
      <c r="BQ420" s="464"/>
      <c r="BR420" s="464"/>
      <c r="BS420" s="464"/>
      <c r="BT420" s="464"/>
      <c r="BU420" s="464"/>
      <c r="BV420" s="464"/>
      <c r="BW420" s="464"/>
      <c r="BX420" s="464"/>
      <c r="BY420" s="464"/>
      <c r="BZ420" s="464"/>
      <c r="CA420" s="464"/>
      <c r="CB420" s="464"/>
      <c r="CC420" s="464"/>
      <c r="CD420" s="464"/>
      <c r="CE420" s="464"/>
      <c r="CF420" s="464"/>
      <c r="CG420" s="464"/>
      <c r="CH420" s="464"/>
      <c r="CI420" s="464"/>
      <c r="CJ420" s="464"/>
      <c r="CK420" s="464"/>
      <c r="CL420" s="464"/>
      <c r="CM420" s="464"/>
      <c r="CN420" s="464"/>
      <c r="CO420" s="464"/>
      <c r="CP420" s="464"/>
      <c r="CQ420" s="464"/>
      <c r="CR420" s="464"/>
      <c r="CS420" s="464"/>
      <c r="CT420" s="464"/>
      <c r="CU420" s="464"/>
      <c r="CV420" s="464"/>
      <c r="CW420" s="464"/>
      <c r="CX420" s="464"/>
      <c r="CY420" s="464"/>
      <c r="CZ420" s="464"/>
      <c r="DA420" s="464"/>
      <c r="DB420" s="464"/>
      <c r="DC420" s="464"/>
    </row>
    <row r="421" spans="2:132" s="468" customFormat="1" ht="20.100000000000001" customHeight="1">
      <c r="B421" s="466"/>
      <c r="C421" s="593" t="s">
        <v>420</v>
      </c>
      <c r="D421" s="595" t="s">
        <v>419</v>
      </c>
      <c r="E421" s="607"/>
      <c r="F421" s="608"/>
      <c r="G421" s="608"/>
      <c r="H421" s="625" t="s">
        <v>410</v>
      </c>
      <c r="I421" s="625"/>
      <c r="J421" s="626"/>
      <c r="K421" s="610"/>
      <c r="L421" s="611"/>
      <c r="M421" s="611"/>
      <c r="N421" s="476" t="s">
        <v>409</v>
      </c>
      <c r="O421" s="627"/>
      <c r="P421" s="628"/>
      <c r="Q421" s="628"/>
      <c r="R421" s="628"/>
      <c r="S421" s="472" t="s">
        <v>402</v>
      </c>
      <c r="T421" s="598" t="s">
        <v>418</v>
      </c>
      <c r="U421" s="469" t="s">
        <v>417</v>
      </c>
      <c r="V421" s="470"/>
      <c r="W421" s="470"/>
      <c r="X421" s="470"/>
      <c r="Y421" s="470"/>
      <c r="Z421" s="470"/>
      <c r="AA421" s="471"/>
      <c r="AB421" s="610"/>
      <c r="AC421" s="611"/>
      <c r="AD421" s="611"/>
      <c r="AE421" s="472" t="s">
        <v>413</v>
      </c>
      <c r="AF421" s="620"/>
      <c r="AG421" s="621"/>
      <c r="AH421" s="621"/>
      <c r="AI421" s="621"/>
      <c r="AJ421" s="622"/>
      <c r="AK421" s="466"/>
      <c r="AL421" s="466"/>
      <c r="AM421" s="464"/>
      <c r="BE421" s="464"/>
      <c r="BF421" s="464"/>
      <c r="BG421" s="464"/>
      <c r="BH421" s="464"/>
      <c r="BI421" s="464"/>
      <c r="BJ421" s="464"/>
      <c r="BK421" s="464"/>
      <c r="BL421" s="464"/>
      <c r="BM421" s="464"/>
      <c r="BN421" s="464"/>
      <c r="BO421" s="464"/>
      <c r="BP421" s="464"/>
      <c r="BQ421" s="464"/>
      <c r="BR421" s="464"/>
      <c r="BS421" s="464"/>
      <c r="BT421" s="464"/>
      <c r="BU421" s="464"/>
      <c r="BV421" s="464"/>
      <c r="BW421" s="464"/>
      <c r="BX421" s="464"/>
      <c r="BY421" s="464"/>
      <c r="BZ421" s="464"/>
      <c r="CA421" s="464"/>
      <c r="CB421" s="464"/>
      <c r="CC421" s="464"/>
      <c r="CD421" s="464"/>
      <c r="CE421" s="464"/>
      <c r="CF421" s="464"/>
      <c r="CG421" s="464"/>
      <c r="CH421" s="464"/>
      <c r="CI421" s="464"/>
      <c r="CJ421" s="464"/>
      <c r="CK421" s="464"/>
      <c r="CL421" s="464"/>
      <c r="CM421" s="464"/>
      <c r="CN421" s="464"/>
      <c r="CO421" s="464"/>
      <c r="CP421" s="464"/>
      <c r="CQ421" s="464"/>
      <c r="CR421" s="464"/>
      <c r="CS421" s="464"/>
      <c r="CT421" s="464"/>
      <c r="CU421" s="464"/>
      <c r="CV421" s="464"/>
      <c r="CW421" s="464"/>
      <c r="CX421" s="464"/>
      <c r="CY421" s="464"/>
      <c r="CZ421" s="464"/>
      <c r="DA421" s="464"/>
      <c r="DB421" s="464"/>
      <c r="DC421" s="464"/>
    </row>
    <row r="422" spans="2:132" s="468" customFormat="1" ht="20.100000000000001" customHeight="1">
      <c r="B422" s="466"/>
      <c r="C422" s="594"/>
      <c r="D422" s="596"/>
      <c r="E422" s="607"/>
      <c r="F422" s="608"/>
      <c r="G422" s="608"/>
      <c r="H422" s="608" t="s">
        <v>410</v>
      </c>
      <c r="I422" s="608"/>
      <c r="J422" s="609"/>
      <c r="K422" s="610"/>
      <c r="L422" s="611"/>
      <c r="M422" s="611"/>
      <c r="N422" s="476" t="s">
        <v>409</v>
      </c>
      <c r="O422" s="616"/>
      <c r="P422" s="617"/>
      <c r="Q422" s="617"/>
      <c r="R422" s="617"/>
      <c r="S422" s="476" t="s">
        <v>402</v>
      </c>
      <c r="T422" s="599"/>
      <c r="U422" s="473" t="s">
        <v>416</v>
      </c>
      <c r="V422" s="474"/>
      <c r="W422" s="474"/>
      <c r="X422" s="474"/>
      <c r="Y422" s="474"/>
      <c r="Z422" s="474"/>
      <c r="AA422" s="475"/>
      <c r="AB422" s="610"/>
      <c r="AC422" s="611"/>
      <c r="AD422" s="611"/>
      <c r="AE422" s="476" t="s">
        <v>413</v>
      </c>
      <c r="AF422" s="601"/>
      <c r="AG422" s="602"/>
      <c r="AH422" s="602"/>
      <c r="AI422" s="602"/>
      <c r="AJ422" s="603"/>
      <c r="AK422" s="466"/>
      <c r="AL422" s="466"/>
      <c r="AM422" s="464"/>
      <c r="BE422" s="464"/>
      <c r="BF422" s="464"/>
      <c r="BG422" s="464"/>
      <c r="BH422" s="464"/>
      <c r="BI422" s="464"/>
      <c r="BJ422" s="464"/>
      <c r="BK422" s="464"/>
      <c r="BL422" s="464"/>
      <c r="BM422" s="464"/>
      <c r="BN422" s="464"/>
      <c r="BO422" s="464"/>
      <c r="BP422" s="464"/>
      <c r="BQ422" s="464"/>
      <c r="BR422" s="464"/>
      <c r="BS422" s="464"/>
      <c r="BT422" s="464"/>
      <c r="BU422" s="464"/>
      <c r="BV422" s="464"/>
      <c r="BW422" s="464"/>
      <c r="BX422" s="464"/>
      <c r="BY422" s="464"/>
      <c r="BZ422" s="464"/>
      <c r="CA422" s="464"/>
      <c r="CB422" s="464"/>
      <c r="CC422" s="464"/>
      <c r="CD422" s="464"/>
      <c r="CE422" s="464"/>
      <c r="CF422" s="464"/>
      <c r="CG422" s="464"/>
      <c r="CH422" s="464"/>
      <c r="CI422" s="464"/>
      <c r="CJ422" s="464"/>
      <c r="CK422" s="464"/>
      <c r="CL422" s="464"/>
      <c r="CM422" s="464"/>
      <c r="CN422" s="464"/>
      <c r="CO422" s="464"/>
      <c r="CP422" s="464"/>
      <c r="CQ422" s="464"/>
      <c r="CR422" s="464"/>
      <c r="CS422" s="464"/>
      <c r="CT422" s="464"/>
      <c r="CU422" s="464"/>
      <c r="CV422" s="464"/>
      <c r="CW422" s="464"/>
      <c r="CX422" s="464"/>
      <c r="CY422" s="464"/>
      <c r="CZ422" s="464"/>
      <c r="DA422" s="464"/>
      <c r="DB422" s="464"/>
      <c r="DC422" s="464"/>
    </row>
    <row r="423" spans="2:132" s="468" customFormat="1" ht="20.100000000000001" customHeight="1">
      <c r="B423" s="466"/>
      <c r="C423" s="594"/>
      <c r="D423" s="596"/>
      <c r="E423" s="607"/>
      <c r="F423" s="608"/>
      <c r="G423" s="608"/>
      <c r="H423" s="608" t="s">
        <v>410</v>
      </c>
      <c r="I423" s="608"/>
      <c r="J423" s="609"/>
      <c r="K423" s="610"/>
      <c r="L423" s="611"/>
      <c r="M423" s="611"/>
      <c r="N423" s="476" t="s">
        <v>409</v>
      </c>
      <c r="O423" s="616"/>
      <c r="P423" s="617"/>
      <c r="Q423" s="617"/>
      <c r="R423" s="617"/>
      <c r="S423" s="476" t="s">
        <v>402</v>
      </c>
      <c r="T423" s="599"/>
      <c r="U423" s="473" t="s">
        <v>415</v>
      </c>
      <c r="V423" s="474"/>
      <c r="W423" s="474"/>
      <c r="X423" s="474"/>
      <c r="Y423" s="474"/>
      <c r="Z423" s="474"/>
      <c r="AA423" s="475"/>
      <c r="AB423" s="610"/>
      <c r="AC423" s="611"/>
      <c r="AD423" s="611"/>
      <c r="AE423" s="476" t="s">
        <v>413</v>
      </c>
      <c r="AF423" s="601"/>
      <c r="AG423" s="602"/>
      <c r="AH423" s="602"/>
      <c r="AI423" s="602"/>
      <c r="AJ423" s="603"/>
      <c r="AK423" s="466"/>
      <c r="AL423" s="466"/>
      <c r="AM423" s="464"/>
      <c r="BE423" s="464"/>
      <c r="BF423" s="464"/>
      <c r="BG423" s="464"/>
      <c r="BH423" s="464"/>
      <c r="BI423" s="464"/>
      <c r="BJ423" s="464"/>
      <c r="BK423" s="464"/>
      <c r="BL423" s="464"/>
      <c r="BM423" s="464"/>
      <c r="BN423" s="464"/>
      <c r="BO423" s="464"/>
      <c r="BP423" s="464"/>
      <c r="BQ423" s="464"/>
      <c r="BR423" s="464"/>
      <c r="BS423" s="464"/>
      <c r="BT423" s="464"/>
      <c r="BU423" s="464"/>
      <c r="BV423" s="464"/>
      <c r="BW423" s="464"/>
      <c r="BX423" s="464"/>
      <c r="BY423" s="464"/>
      <c r="BZ423" s="464"/>
      <c r="CA423" s="464"/>
      <c r="CB423" s="464"/>
      <c r="CC423" s="464"/>
      <c r="CD423" s="464"/>
      <c r="CE423" s="464"/>
      <c r="CF423" s="464"/>
      <c r="CG423" s="464"/>
      <c r="CH423" s="464"/>
      <c r="CI423" s="464"/>
      <c r="CJ423" s="464"/>
      <c r="CK423" s="464"/>
      <c r="CL423" s="464"/>
      <c r="CM423" s="464"/>
      <c r="CN423" s="464"/>
      <c r="CO423" s="464"/>
      <c r="CP423" s="464"/>
      <c r="CQ423" s="464"/>
      <c r="CR423" s="464"/>
      <c r="CS423" s="464"/>
      <c r="CT423" s="464"/>
      <c r="CU423" s="464"/>
      <c r="CV423" s="464"/>
      <c r="CW423" s="464"/>
      <c r="CX423" s="464"/>
      <c r="CY423" s="464"/>
      <c r="CZ423" s="464"/>
      <c r="DA423" s="464"/>
      <c r="DB423" s="464"/>
      <c r="DC423" s="464"/>
    </row>
    <row r="424" spans="2:132" s="468" customFormat="1" ht="20.100000000000001" customHeight="1">
      <c r="B424" s="466"/>
      <c r="C424" s="594"/>
      <c r="D424" s="596"/>
      <c r="E424" s="607"/>
      <c r="F424" s="608"/>
      <c r="G424" s="608"/>
      <c r="H424" s="608" t="s">
        <v>410</v>
      </c>
      <c r="I424" s="608"/>
      <c r="J424" s="609"/>
      <c r="K424" s="610"/>
      <c r="L424" s="611"/>
      <c r="M424" s="611"/>
      <c r="N424" s="476" t="s">
        <v>409</v>
      </c>
      <c r="O424" s="616"/>
      <c r="P424" s="617"/>
      <c r="Q424" s="617"/>
      <c r="R424" s="617"/>
      <c r="S424" s="476" t="s">
        <v>402</v>
      </c>
      <c r="T424" s="600"/>
      <c r="U424" s="486" t="s">
        <v>414</v>
      </c>
      <c r="V424" s="487"/>
      <c r="W424" s="487"/>
      <c r="X424" s="487"/>
      <c r="Y424" s="487"/>
      <c r="Z424" s="487"/>
      <c r="AA424" s="494"/>
      <c r="AB424" s="610"/>
      <c r="AC424" s="611"/>
      <c r="AD424" s="611"/>
      <c r="AE424" s="489" t="s">
        <v>413</v>
      </c>
      <c r="AF424" s="604"/>
      <c r="AG424" s="605"/>
      <c r="AH424" s="605"/>
      <c r="AI424" s="605"/>
      <c r="AJ424" s="606"/>
      <c r="AK424" s="466"/>
      <c r="AL424" s="466"/>
      <c r="AM424" s="464"/>
      <c r="BE424" s="464"/>
      <c r="BF424" s="464"/>
      <c r="BG424" s="464"/>
      <c r="BH424" s="464"/>
      <c r="BI424" s="464"/>
      <c r="BJ424" s="464"/>
      <c r="BK424" s="464"/>
      <c r="BL424" s="464"/>
      <c r="BM424" s="464"/>
      <c r="BN424" s="464"/>
      <c r="BO424" s="464"/>
      <c r="BP424" s="464"/>
      <c r="BQ424" s="464"/>
      <c r="BR424" s="464"/>
      <c r="BS424" s="464"/>
      <c r="BT424" s="464"/>
      <c r="BU424" s="464"/>
      <c r="BV424" s="464"/>
      <c r="BW424" s="464"/>
      <c r="BX424" s="464"/>
      <c r="BY424" s="464"/>
      <c r="BZ424" s="464"/>
      <c r="CA424" s="464"/>
      <c r="CB424" s="464"/>
      <c r="CC424" s="464"/>
      <c r="CD424" s="464"/>
      <c r="CE424" s="464"/>
      <c r="CF424" s="464"/>
      <c r="CG424" s="464"/>
      <c r="CH424" s="464"/>
      <c r="CI424" s="464"/>
      <c r="CJ424" s="464"/>
      <c r="CK424" s="464"/>
      <c r="CL424" s="464"/>
      <c r="CM424" s="464"/>
      <c r="CN424" s="464"/>
      <c r="CO424" s="464"/>
      <c r="CP424" s="464"/>
      <c r="CQ424" s="464"/>
      <c r="CR424" s="464"/>
      <c r="CS424" s="464"/>
      <c r="CT424" s="464"/>
      <c r="CU424" s="464"/>
      <c r="CV424" s="464"/>
      <c r="CW424" s="464"/>
      <c r="CX424" s="464"/>
      <c r="CY424" s="464"/>
      <c r="CZ424" s="464"/>
      <c r="DA424" s="464"/>
      <c r="DB424" s="464"/>
      <c r="DC424" s="464"/>
    </row>
    <row r="425" spans="2:132" s="468" customFormat="1" ht="20.100000000000001" customHeight="1">
      <c r="B425" s="466"/>
      <c r="C425" s="594"/>
      <c r="D425" s="596"/>
      <c r="E425" s="607"/>
      <c r="F425" s="608"/>
      <c r="G425" s="608"/>
      <c r="H425" s="608" t="s">
        <v>410</v>
      </c>
      <c r="I425" s="608"/>
      <c r="J425" s="609"/>
      <c r="K425" s="610"/>
      <c r="L425" s="611"/>
      <c r="M425" s="611"/>
      <c r="N425" s="476" t="s">
        <v>409</v>
      </c>
      <c r="O425" s="616"/>
      <c r="P425" s="617"/>
      <c r="Q425" s="617"/>
      <c r="R425" s="617"/>
      <c r="S425" s="476" t="s">
        <v>402</v>
      </c>
      <c r="T425" s="495" t="s">
        <v>412</v>
      </c>
      <c r="U425" s="474"/>
      <c r="V425" s="474"/>
      <c r="W425" s="474"/>
      <c r="X425" s="474"/>
      <c r="Y425" s="474"/>
      <c r="Z425" s="474"/>
      <c r="AA425" s="475"/>
      <c r="AB425" s="610"/>
      <c r="AC425" s="611"/>
      <c r="AD425" s="611"/>
      <c r="AE425" s="476" t="s">
        <v>406</v>
      </c>
      <c r="AF425" s="616"/>
      <c r="AG425" s="617"/>
      <c r="AH425" s="617"/>
      <c r="AI425" s="617"/>
      <c r="AJ425" s="476" t="s">
        <v>402</v>
      </c>
      <c r="AK425" s="466"/>
      <c r="AL425" s="466"/>
      <c r="AM425" s="464"/>
      <c r="BE425" s="464"/>
      <c r="BF425" s="464"/>
      <c r="BG425" s="464"/>
      <c r="BH425" s="464"/>
      <c r="BI425" s="464"/>
      <c r="BJ425" s="464"/>
      <c r="BK425" s="464"/>
      <c r="BL425" s="464"/>
      <c r="BM425" s="464"/>
      <c r="BN425" s="464"/>
      <c r="BO425" s="464"/>
      <c r="BP425" s="464"/>
      <c r="BQ425" s="464"/>
      <c r="BR425" s="464"/>
      <c r="BS425" s="464"/>
      <c r="BT425" s="464"/>
      <c r="BU425" s="464"/>
      <c r="BV425" s="464"/>
      <c r="BW425" s="464"/>
      <c r="BX425" s="464"/>
      <c r="BY425" s="464"/>
      <c r="BZ425" s="464"/>
      <c r="CA425" s="464"/>
      <c r="CB425" s="464"/>
      <c r="CC425" s="464"/>
      <c r="CD425" s="464"/>
      <c r="CE425" s="464"/>
      <c r="CF425" s="464"/>
      <c r="CG425" s="464"/>
      <c r="CH425" s="464"/>
      <c r="CI425" s="464"/>
      <c r="CJ425" s="464"/>
      <c r="CK425" s="464"/>
      <c r="CL425" s="464"/>
      <c r="CM425" s="464"/>
      <c r="CN425" s="464"/>
      <c r="CO425" s="464"/>
      <c r="CP425" s="464"/>
      <c r="CQ425" s="464"/>
      <c r="CR425" s="464"/>
      <c r="CS425" s="464"/>
      <c r="CT425" s="464"/>
      <c r="CU425" s="464"/>
      <c r="CV425" s="464"/>
      <c r="CW425" s="464"/>
      <c r="CX425" s="464"/>
      <c r="CY425" s="464"/>
      <c r="CZ425" s="464"/>
      <c r="DA425" s="464"/>
      <c r="DB425" s="464"/>
      <c r="DC425" s="464"/>
    </row>
    <row r="426" spans="2:132" s="468" customFormat="1" ht="20.100000000000001" customHeight="1">
      <c r="B426" s="466"/>
      <c r="C426" s="594"/>
      <c r="D426" s="596"/>
      <c r="E426" s="607"/>
      <c r="F426" s="608"/>
      <c r="G426" s="608"/>
      <c r="H426" s="608" t="s">
        <v>410</v>
      </c>
      <c r="I426" s="608"/>
      <c r="J426" s="609"/>
      <c r="K426" s="610"/>
      <c r="L426" s="611"/>
      <c r="M426" s="611"/>
      <c r="N426" s="476" t="s">
        <v>409</v>
      </c>
      <c r="O426" s="616"/>
      <c r="P426" s="617"/>
      <c r="Q426" s="617"/>
      <c r="R426" s="617"/>
      <c r="S426" s="476" t="s">
        <v>402</v>
      </c>
      <c r="T426" s="473" t="s">
        <v>411</v>
      </c>
      <c r="U426" s="474"/>
      <c r="V426" s="474"/>
      <c r="W426" s="474"/>
      <c r="X426" s="474"/>
      <c r="Y426" s="474"/>
      <c r="Z426" s="474"/>
      <c r="AA426" s="475"/>
      <c r="AB426" s="610"/>
      <c r="AC426" s="611"/>
      <c r="AD426" s="611"/>
      <c r="AE426" s="476" t="s">
        <v>406</v>
      </c>
      <c r="AF426" s="616"/>
      <c r="AG426" s="617"/>
      <c r="AH426" s="617"/>
      <c r="AI426" s="617"/>
      <c r="AJ426" s="476" t="s">
        <v>402</v>
      </c>
      <c r="AK426" s="466"/>
      <c r="AL426" s="466"/>
      <c r="BN426" s="464"/>
      <c r="BO426" s="464"/>
      <c r="BP426" s="464"/>
      <c r="BQ426" s="464"/>
      <c r="BR426" s="464"/>
      <c r="BS426" s="464"/>
      <c r="BT426" s="464"/>
      <c r="BU426" s="464"/>
      <c r="BV426" s="464"/>
      <c r="BW426" s="464"/>
      <c r="BX426" s="464"/>
      <c r="BY426" s="464"/>
      <c r="BZ426" s="464"/>
      <c r="CA426" s="464"/>
      <c r="CB426" s="464"/>
      <c r="CC426" s="464"/>
      <c r="CD426" s="464"/>
      <c r="CE426" s="464"/>
      <c r="CF426" s="464"/>
      <c r="CG426" s="464"/>
      <c r="CH426" s="464"/>
      <c r="CI426" s="464"/>
      <c r="CJ426" s="464"/>
      <c r="CK426" s="464"/>
      <c r="CL426" s="464"/>
      <c r="CM426" s="464"/>
      <c r="CN426" s="464"/>
      <c r="CO426" s="464"/>
      <c r="CP426" s="464"/>
      <c r="CQ426" s="464"/>
      <c r="CR426" s="464"/>
      <c r="CS426" s="464"/>
      <c r="CT426" s="464"/>
      <c r="CU426" s="464"/>
      <c r="CV426" s="464"/>
      <c r="CW426" s="464"/>
      <c r="CX426" s="464"/>
      <c r="CY426" s="464"/>
      <c r="CZ426" s="464"/>
      <c r="DA426" s="464"/>
      <c r="DB426" s="464"/>
      <c r="DC426" s="464"/>
    </row>
    <row r="427" spans="2:132" s="468" customFormat="1" ht="20.100000000000001" customHeight="1">
      <c r="B427" s="466"/>
      <c r="C427" s="594"/>
      <c r="D427" s="596"/>
      <c r="E427" s="607"/>
      <c r="F427" s="608"/>
      <c r="G427" s="608"/>
      <c r="H427" s="612" t="s">
        <v>410</v>
      </c>
      <c r="I427" s="612"/>
      <c r="J427" s="613"/>
      <c r="K427" s="610"/>
      <c r="L427" s="611"/>
      <c r="M427" s="611"/>
      <c r="N427" s="476" t="s">
        <v>409</v>
      </c>
      <c r="O427" s="627"/>
      <c r="P427" s="628"/>
      <c r="Q427" s="628"/>
      <c r="R427" s="628"/>
      <c r="S427" s="489" t="s">
        <v>402</v>
      </c>
      <c r="T427" s="614"/>
      <c r="U427" s="615"/>
      <c r="V427" s="615"/>
      <c r="W427" s="615"/>
      <c r="X427" s="615"/>
      <c r="Y427" s="615"/>
      <c r="Z427" s="615"/>
      <c r="AA427" s="476" t="s">
        <v>406</v>
      </c>
      <c r="AB427" s="610"/>
      <c r="AC427" s="611"/>
      <c r="AD427" s="611"/>
      <c r="AE427" s="476" t="s">
        <v>406</v>
      </c>
      <c r="AF427" s="616"/>
      <c r="AG427" s="617"/>
      <c r="AH427" s="617"/>
      <c r="AI427" s="617"/>
      <c r="AJ427" s="476" t="s">
        <v>402</v>
      </c>
      <c r="AK427" s="466"/>
      <c r="AL427" s="466"/>
      <c r="BN427" s="464"/>
      <c r="BO427" s="464"/>
      <c r="BP427" s="464"/>
      <c r="BQ427" s="464"/>
      <c r="BR427" s="464"/>
      <c r="BS427" s="464"/>
      <c r="BT427" s="464"/>
      <c r="BU427" s="464"/>
      <c r="BV427" s="464"/>
      <c r="BW427" s="464"/>
      <c r="BX427" s="464"/>
      <c r="BY427" s="464"/>
      <c r="BZ427" s="464"/>
      <c r="CA427" s="464"/>
      <c r="CB427" s="464"/>
      <c r="CC427" s="464"/>
      <c r="CD427" s="464"/>
      <c r="CE427" s="464"/>
      <c r="CF427" s="464"/>
      <c r="CG427" s="464"/>
      <c r="CH427" s="464"/>
      <c r="CI427" s="464"/>
      <c r="CJ427" s="464"/>
      <c r="CK427" s="464"/>
      <c r="CL427" s="464"/>
      <c r="CM427" s="464"/>
      <c r="CN427" s="464"/>
      <c r="CO427" s="464"/>
      <c r="CP427" s="464"/>
      <c r="CQ427" s="464"/>
      <c r="CR427" s="464"/>
      <c r="CS427" s="464"/>
      <c r="CT427" s="464"/>
      <c r="CU427" s="464"/>
      <c r="CV427" s="464"/>
      <c r="CW427" s="464"/>
      <c r="CX427" s="464"/>
      <c r="CY427" s="464"/>
      <c r="CZ427" s="464"/>
      <c r="DA427" s="464"/>
      <c r="DB427" s="464"/>
      <c r="DC427" s="464"/>
      <c r="DD427" s="464"/>
      <c r="DE427" s="464"/>
      <c r="DF427" s="464"/>
      <c r="DG427" s="464"/>
      <c r="DH427" s="464"/>
      <c r="DI427" s="464"/>
      <c r="DJ427" s="464"/>
      <c r="DK427" s="464"/>
      <c r="DL427" s="464"/>
      <c r="DM427" s="464"/>
      <c r="DN427" s="464"/>
      <c r="DO427" s="464"/>
      <c r="DP427" s="464"/>
      <c r="DQ427" s="464"/>
      <c r="DR427" s="464"/>
      <c r="DS427" s="464"/>
      <c r="DT427" s="464"/>
      <c r="DU427" s="464"/>
      <c r="DV427" s="464"/>
      <c r="DW427" s="464"/>
      <c r="DX427" s="464"/>
      <c r="DY427" s="464"/>
      <c r="DZ427" s="464"/>
      <c r="EA427" s="464"/>
      <c r="EB427" s="464"/>
    </row>
    <row r="428" spans="2:132" s="468" customFormat="1" ht="20.100000000000001" customHeight="1">
      <c r="B428" s="466"/>
      <c r="C428" s="594"/>
      <c r="D428" s="597"/>
      <c r="E428" s="491" t="s">
        <v>408</v>
      </c>
      <c r="F428" s="492"/>
      <c r="G428" s="492"/>
      <c r="H428" s="492"/>
      <c r="I428" s="492"/>
      <c r="J428" s="492"/>
      <c r="K428" s="492"/>
      <c r="L428" s="492"/>
      <c r="M428" s="492"/>
      <c r="N428" s="493"/>
      <c r="O428" s="629">
        <f>SUM(O421:R427)</f>
        <v>0</v>
      </c>
      <c r="P428" s="630"/>
      <c r="Q428" s="630"/>
      <c r="R428" s="630"/>
      <c r="S428" s="120" t="s">
        <v>402</v>
      </c>
      <c r="T428" s="614"/>
      <c r="U428" s="615"/>
      <c r="V428" s="615"/>
      <c r="W428" s="615"/>
      <c r="X428" s="615"/>
      <c r="Y428" s="615"/>
      <c r="Z428" s="615"/>
      <c r="AA428" s="476" t="s">
        <v>406</v>
      </c>
      <c r="AB428" s="610"/>
      <c r="AC428" s="611"/>
      <c r="AD428" s="611"/>
      <c r="AE428" s="476" t="s">
        <v>406</v>
      </c>
      <c r="AF428" s="616"/>
      <c r="AG428" s="617"/>
      <c r="AH428" s="617"/>
      <c r="AI428" s="617"/>
      <c r="AJ428" s="476" t="s">
        <v>402</v>
      </c>
      <c r="AK428" s="466"/>
      <c r="AL428" s="466"/>
      <c r="BN428" s="464"/>
      <c r="BO428" s="464"/>
      <c r="BP428" s="464"/>
      <c r="BQ428" s="464"/>
      <c r="BR428" s="464"/>
      <c r="BS428" s="464"/>
      <c r="BT428" s="464"/>
      <c r="BU428" s="464"/>
      <c r="BV428" s="464"/>
      <c r="BW428" s="464"/>
      <c r="BX428" s="464"/>
      <c r="BY428" s="464"/>
      <c r="BZ428" s="464"/>
      <c r="CA428" s="464"/>
      <c r="CB428" s="464"/>
      <c r="CC428" s="464"/>
      <c r="CD428" s="464"/>
      <c r="CE428" s="464"/>
      <c r="CF428" s="464"/>
      <c r="CG428" s="464"/>
      <c r="CH428" s="464"/>
      <c r="CI428" s="464"/>
      <c r="CJ428" s="464"/>
      <c r="CK428" s="464"/>
      <c r="CL428" s="464"/>
      <c r="CM428" s="464"/>
      <c r="CN428" s="464"/>
      <c r="CO428" s="464"/>
      <c r="CP428" s="464"/>
      <c r="CQ428" s="464"/>
      <c r="CR428" s="464"/>
      <c r="CS428" s="464"/>
      <c r="CT428" s="464"/>
      <c r="CU428" s="464"/>
      <c r="CV428" s="464"/>
      <c r="CW428" s="464"/>
      <c r="CX428" s="464"/>
      <c r="CY428" s="464"/>
      <c r="CZ428" s="464"/>
      <c r="DA428" s="464"/>
      <c r="DB428" s="464"/>
      <c r="DC428" s="464"/>
      <c r="DD428" s="464"/>
      <c r="DE428" s="464"/>
      <c r="DF428" s="464"/>
      <c r="DG428" s="464"/>
      <c r="DH428" s="464"/>
      <c r="DI428" s="464"/>
      <c r="DJ428" s="464"/>
      <c r="DK428" s="464"/>
      <c r="DL428" s="464"/>
      <c r="DM428" s="464"/>
      <c r="DN428" s="464"/>
      <c r="DO428" s="464"/>
      <c r="DP428" s="464"/>
      <c r="DQ428" s="464"/>
      <c r="DR428" s="464"/>
      <c r="DS428" s="464"/>
      <c r="DT428" s="464"/>
      <c r="DU428" s="464"/>
      <c r="DV428" s="464"/>
      <c r="DW428" s="464"/>
      <c r="DX428" s="464"/>
      <c r="DY428" s="464"/>
      <c r="DZ428" s="464"/>
      <c r="EA428" s="464"/>
      <c r="EB428" s="464"/>
    </row>
    <row r="429" spans="2:132" s="468" customFormat="1" ht="20.100000000000001" customHeight="1">
      <c r="B429" s="466"/>
      <c r="C429" s="594"/>
      <c r="D429" s="473" t="s">
        <v>407</v>
      </c>
      <c r="E429" s="474"/>
      <c r="F429" s="474"/>
      <c r="G429" s="474"/>
      <c r="H429" s="474"/>
      <c r="I429" s="474"/>
      <c r="J429" s="474"/>
      <c r="K429" s="474"/>
      <c r="L429" s="474"/>
      <c r="M429" s="474"/>
      <c r="N429" s="475"/>
      <c r="O429" s="616"/>
      <c r="P429" s="617"/>
      <c r="Q429" s="617"/>
      <c r="R429" s="617"/>
      <c r="S429" s="476" t="s">
        <v>402</v>
      </c>
      <c r="T429" s="614"/>
      <c r="U429" s="615"/>
      <c r="V429" s="615"/>
      <c r="W429" s="615"/>
      <c r="X429" s="615"/>
      <c r="Y429" s="615"/>
      <c r="Z429" s="615"/>
      <c r="AA429" s="476" t="s">
        <v>406</v>
      </c>
      <c r="AB429" s="610"/>
      <c r="AC429" s="611"/>
      <c r="AD429" s="611"/>
      <c r="AE429" s="476" t="s">
        <v>406</v>
      </c>
      <c r="AF429" s="616"/>
      <c r="AG429" s="617"/>
      <c r="AH429" s="617"/>
      <c r="AI429" s="617"/>
      <c r="AJ429" s="476" t="s">
        <v>402</v>
      </c>
      <c r="AK429" s="466"/>
      <c r="AL429" s="466"/>
      <c r="BN429" s="464"/>
      <c r="BO429" s="464"/>
      <c r="BP429" s="464"/>
      <c r="BQ429" s="464"/>
      <c r="BR429" s="464"/>
      <c r="BS429" s="464"/>
      <c r="BT429" s="464"/>
      <c r="BU429" s="464"/>
      <c r="BV429" s="464"/>
      <c r="BW429" s="464"/>
      <c r="BX429" s="464"/>
      <c r="BY429" s="464"/>
      <c r="BZ429" s="464"/>
      <c r="CA429" s="464"/>
      <c r="CB429" s="464"/>
      <c r="CC429" s="464"/>
      <c r="CD429" s="464"/>
      <c r="CE429" s="464"/>
      <c r="CF429" s="464"/>
      <c r="CG429" s="464"/>
      <c r="CH429" s="464"/>
      <c r="CI429" s="464"/>
      <c r="CJ429" s="464"/>
      <c r="CK429" s="464"/>
      <c r="CL429" s="464"/>
      <c r="CM429" s="464"/>
      <c r="CN429" s="464"/>
      <c r="CO429" s="464"/>
      <c r="CP429" s="464"/>
      <c r="CQ429" s="464"/>
      <c r="CR429" s="464"/>
      <c r="CS429" s="464"/>
      <c r="CT429" s="464"/>
      <c r="CU429" s="464"/>
      <c r="CV429" s="464"/>
      <c r="CW429" s="464"/>
      <c r="CX429" s="464"/>
      <c r="CY429" s="464"/>
      <c r="CZ429" s="464"/>
      <c r="DA429" s="464"/>
      <c r="DB429" s="464"/>
      <c r="DC429" s="464"/>
      <c r="DD429" s="464"/>
      <c r="DE429" s="464"/>
      <c r="DF429" s="464"/>
      <c r="DG429" s="464"/>
      <c r="DH429" s="464"/>
      <c r="DI429" s="464"/>
      <c r="DJ429" s="464"/>
      <c r="DK429" s="464"/>
      <c r="DL429" s="464"/>
      <c r="DM429" s="464"/>
      <c r="DN429" s="464"/>
      <c r="DO429" s="464"/>
      <c r="DP429" s="464"/>
      <c r="DQ429" s="464"/>
      <c r="DR429" s="464"/>
      <c r="DS429" s="464"/>
      <c r="DT429" s="464"/>
      <c r="DU429" s="464"/>
      <c r="DV429" s="464"/>
      <c r="DW429" s="464"/>
      <c r="DX429" s="464"/>
      <c r="DY429" s="464"/>
      <c r="DZ429" s="464"/>
      <c r="EA429" s="464"/>
      <c r="EB429" s="464"/>
    </row>
    <row r="430" spans="2:132" s="468" customFormat="1" ht="20.100000000000001" customHeight="1">
      <c r="B430" s="466"/>
      <c r="C430" s="594"/>
      <c r="D430" s="496" t="s">
        <v>405</v>
      </c>
      <c r="E430" s="497"/>
      <c r="F430" s="497"/>
      <c r="G430" s="497"/>
      <c r="H430" s="497"/>
      <c r="I430" s="497"/>
      <c r="J430" s="497"/>
      <c r="K430" s="497"/>
      <c r="L430" s="497"/>
      <c r="M430" s="497"/>
      <c r="N430" s="498"/>
      <c r="O430" s="618">
        <f>+O420+O428+O429</f>
        <v>0</v>
      </c>
      <c r="P430" s="619"/>
      <c r="Q430" s="619"/>
      <c r="R430" s="619"/>
      <c r="S430" s="121" t="s">
        <v>402</v>
      </c>
      <c r="T430" s="469" t="s">
        <v>404</v>
      </c>
      <c r="U430" s="470"/>
      <c r="V430" s="470"/>
      <c r="W430" s="470"/>
      <c r="X430" s="470"/>
      <c r="Y430" s="470"/>
      <c r="Z430" s="470"/>
      <c r="AA430" s="471"/>
      <c r="AB430" s="620"/>
      <c r="AC430" s="621"/>
      <c r="AD430" s="621"/>
      <c r="AE430" s="622"/>
      <c r="AF430" s="623"/>
      <c r="AG430" s="624"/>
      <c r="AH430" s="624"/>
      <c r="AI430" s="624"/>
      <c r="AJ430" s="472" t="s">
        <v>402</v>
      </c>
      <c r="AK430" s="466"/>
      <c r="AL430" s="466"/>
      <c r="BN430" s="464"/>
      <c r="BO430" s="464"/>
      <c r="BP430" s="464"/>
      <c r="BQ430" s="464"/>
      <c r="BR430" s="464"/>
      <c r="BS430" s="464"/>
      <c r="BT430" s="464"/>
      <c r="BU430" s="464"/>
      <c r="BV430" s="464"/>
      <c r="BW430" s="464"/>
      <c r="BX430" s="464"/>
      <c r="BY430" s="464"/>
      <c r="BZ430" s="464"/>
      <c r="CA430" s="464"/>
      <c r="CB430" s="464"/>
      <c r="CC430" s="464"/>
      <c r="CD430" s="464"/>
      <c r="CE430" s="464"/>
      <c r="CF430" s="464"/>
      <c r="CG430" s="464"/>
      <c r="CH430" s="464"/>
      <c r="CI430" s="464"/>
      <c r="CJ430" s="464"/>
      <c r="CK430" s="464"/>
      <c r="CL430" s="464"/>
      <c r="CM430" s="464"/>
      <c r="CN430" s="464"/>
      <c r="CO430" s="464"/>
      <c r="CP430" s="464"/>
      <c r="CQ430" s="464"/>
      <c r="CR430" s="464"/>
      <c r="CS430" s="464"/>
      <c r="CT430" s="464"/>
      <c r="CU430" s="464"/>
      <c r="CV430" s="464"/>
      <c r="CW430" s="464"/>
      <c r="CX430" s="464"/>
      <c r="CY430" s="464"/>
      <c r="CZ430" s="464"/>
      <c r="DA430" s="464"/>
      <c r="DB430" s="464"/>
      <c r="DC430" s="464"/>
      <c r="DD430" s="464"/>
      <c r="DE430" s="464"/>
      <c r="DF430" s="464"/>
      <c r="DG430" s="464"/>
      <c r="DH430" s="464"/>
      <c r="DI430" s="464"/>
      <c r="DJ430" s="464"/>
      <c r="DK430" s="464"/>
      <c r="DL430" s="464"/>
      <c r="DM430" s="464"/>
      <c r="DN430" s="464"/>
      <c r="DO430" s="464"/>
      <c r="DP430" s="464"/>
      <c r="DQ430" s="464"/>
      <c r="DR430" s="464"/>
      <c r="DS430" s="464"/>
      <c r="DT430" s="464"/>
      <c r="DU430" s="464"/>
      <c r="DV430" s="464"/>
      <c r="DW430" s="464"/>
      <c r="DX430" s="464"/>
      <c r="DY430" s="464"/>
      <c r="DZ430" s="464"/>
      <c r="EA430" s="464"/>
      <c r="EB430" s="464"/>
    </row>
    <row r="431" spans="2:132" s="468" customFormat="1" ht="14.1" customHeight="1">
      <c r="B431" s="466"/>
      <c r="C431" s="491" t="s">
        <v>403</v>
      </c>
      <c r="D431" s="492"/>
      <c r="E431" s="492"/>
      <c r="F431" s="492"/>
      <c r="G431" s="492"/>
      <c r="H431" s="492"/>
      <c r="I431" s="492"/>
      <c r="J431" s="492"/>
      <c r="K431" s="492"/>
      <c r="L431" s="492"/>
      <c r="M431" s="492"/>
      <c r="N431" s="492"/>
      <c r="O431" s="492"/>
      <c r="P431" s="492"/>
      <c r="Q431" s="492"/>
      <c r="R431" s="492"/>
      <c r="S431" s="492"/>
      <c r="T431" s="492"/>
      <c r="U431" s="492"/>
      <c r="V431" s="492"/>
      <c r="W431" s="492"/>
      <c r="X431" s="492"/>
      <c r="Y431" s="492"/>
      <c r="Z431" s="492"/>
      <c r="AA431" s="492"/>
      <c r="AB431" s="492"/>
      <c r="AC431" s="492"/>
      <c r="AD431" s="492"/>
      <c r="AE431" s="493"/>
      <c r="AF431" s="629">
        <f>O430+SUM(AF415:AI420)+SUM(AF425:AI430)</f>
        <v>0</v>
      </c>
      <c r="AG431" s="630"/>
      <c r="AH431" s="630"/>
      <c r="AI431" s="630"/>
      <c r="AJ431" s="120" t="s">
        <v>402</v>
      </c>
      <c r="AK431" s="466"/>
      <c r="AL431" s="466"/>
      <c r="BN431" s="464"/>
      <c r="BO431" s="464"/>
      <c r="BP431" s="464"/>
      <c r="BQ431" s="464"/>
      <c r="BR431" s="464"/>
      <c r="BS431" s="464"/>
      <c r="BT431" s="464"/>
      <c r="BU431" s="464"/>
      <c r="BV431" s="464"/>
      <c r="BW431" s="464"/>
      <c r="BX431" s="464"/>
      <c r="BY431" s="464"/>
      <c r="BZ431" s="464"/>
      <c r="CA431" s="464"/>
      <c r="CB431" s="464"/>
      <c r="CC431" s="464"/>
      <c r="CD431" s="464"/>
      <c r="CE431" s="464"/>
      <c r="CF431" s="464"/>
      <c r="CG431" s="464"/>
      <c r="CH431" s="464"/>
      <c r="CI431" s="464"/>
      <c r="CJ431" s="464"/>
      <c r="CK431" s="464"/>
      <c r="CL431" s="464"/>
      <c r="CM431" s="464"/>
      <c r="CN431" s="464"/>
      <c r="CO431" s="464"/>
      <c r="CP431" s="464"/>
      <c r="CQ431" s="464"/>
      <c r="CR431" s="464"/>
      <c r="CS431" s="464"/>
      <c r="CT431" s="464"/>
      <c r="CU431" s="464"/>
      <c r="CV431" s="464"/>
      <c r="CW431" s="464"/>
      <c r="CX431" s="464"/>
      <c r="CY431" s="464"/>
      <c r="CZ431" s="464"/>
      <c r="DA431" s="464"/>
      <c r="DB431" s="464"/>
      <c r="DC431" s="464"/>
      <c r="DD431" s="464"/>
      <c r="DE431" s="464"/>
      <c r="DF431" s="464"/>
      <c r="DG431" s="464"/>
      <c r="DH431" s="464"/>
      <c r="DI431" s="464"/>
      <c r="DJ431" s="464"/>
      <c r="DK431" s="464"/>
      <c r="DL431" s="464"/>
      <c r="DM431" s="464"/>
      <c r="DN431" s="464"/>
      <c r="DO431" s="464"/>
      <c r="DP431" s="464"/>
      <c r="DQ431" s="464"/>
      <c r="DR431" s="464"/>
      <c r="DS431" s="464"/>
      <c r="DT431" s="464"/>
      <c r="DU431" s="464"/>
      <c r="DV431" s="464"/>
      <c r="DW431" s="464"/>
      <c r="DX431" s="464"/>
      <c r="DY431" s="464"/>
      <c r="DZ431" s="464"/>
      <c r="EA431" s="464"/>
      <c r="EB431" s="464"/>
    </row>
    <row r="432" spans="2:132" s="500" customFormat="1" ht="20.100000000000001" customHeight="1">
      <c r="B432" s="499"/>
      <c r="C432" s="466"/>
      <c r="D432" s="466"/>
      <c r="E432" s="466"/>
      <c r="F432" s="466"/>
      <c r="G432" s="466"/>
      <c r="H432" s="466"/>
      <c r="I432" s="466"/>
      <c r="J432" s="466"/>
      <c r="K432" s="466"/>
      <c r="L432" s="466"/>
      <c r="M432" s="466"/>
      <c r="N432" s="466"/>
      <c r="O432" s="466"/>
      <c r="P432" s="466"/>
      <c r="Q432" s="466"/>
      <c r="R432" s="466"/>
      <c r="S432" s="466"/>
      <c r="T432" s="466"/>
      <c r="U432" s="466"/>
      <c r="V432" s="466"/>
      <c r="W432" s="466"/>
      <c r="X432" s="466"/>
      <c r="Y432" s="466"/>
      <c r="Z432" s="466"/>
      <c r="AA432" s="466"/>
      <c r="AB432" s="466"/>
      <c r="AC432" s="466"/>
      <c r="AD432" s="466"/>
      <c r="AE432" s="466"/>
      <c r="AF432" s="466"/>
      <c r="AG432" s="466"/>
      <c r="AH432" s="466"/>
      <c r="AI432" s="466"/>
      <c r="AJ432" s="466"/>
      <c r="AK432" s="466"/>
      <c r="AL432" s="463"/>
      <c r="AM432" s="464"/>
      <c r="AN432" s="464"/>
      <c r="AO432" s="464"/>
      <c r="AP432" s="464"/>
      <c r="AQ432" s="464"/>
      <c r="AR432" s="464"/>
      <c r="AS432" s="464"/>
      <c r="AT432" s="464"/>
      <c r="AU432" s="464"/>
      <c r="AV432" s="464"/>
      <c r="AW432" s="464"/>
      <c r="AX432" s="464"/>
      <c r="AY432" s="464"/>
      <c r="AZ432" s="464"/>
      <c r="BA432" s="464"/>
      <c r="BB432" s="464"/>
      <c r="BC432" s="464"/>
      <c r="BD432" s="464"/>
      <c r="BE432" s="464"/>
      <c r="BF432" s="464"/>
      <c r="BG432" s="464"/>
      <c r="BH432" s="464"/>
      <c r="BI432" s="464"/>
      <c r="BJ432" s="464"/>
      <c r="BK432" s="464"/>
      <c r="BL432" s="464"/>
      <c r="BM432" s="464"/>
      <c r="BN432" s="464"/>
      <c r="BO432" s="464"/>
      <c r="BP432" s="464"/>
      <c r="BQ432" s="464"/>
      <c r="BR432" s="464"/>
      <c r="BS432" s="464"/>
      <c r="BT432" s="464"/>
      <c r="BU432" s="464"/>
      <c r="BV432" s="464"/>
      <c r="BW432" s="464"/>
      <c r="BX432" s="464"/>
      <c r="BY432" s="464"/>
      <c r="BZ432" s="464"/>
      <c r="CA432" s="464"/>
      <c r="CB432" s="464"/>
      <c r="CC432" s="464"/>
      <c r="CD432" s="464"/>
      <c r="CE432" s="464"/>
      <c r="CF432" s="464"/>
      <c r="CG432" s="464"/>
      <c r="CH432" s="464"/>
      <c r="CI432" s="464"/>
      <c r="CJ432" s="464"/>
      <c r="CK432" s="464"/>
      <c r="CL432" s="464"/>
      <c r="CM432" s="464"/>
      <c r="CN432" s="464"/>
      <c r="CO432" s="464"/>
      <c r="CP432" s="464"/>
      <c r="CQ432" s="464"/>
      <c r="CR432" s="464"/>
      <c r="CS432" s="464"/>
      <c r="CT432" s="464"/>
      <c r="CU432" s="464"/>
      <c r="CV432" s="464"/>
      <c r="CW432" s="464"/>
      <c r="CX432" s="464"/>
      <c r="CY432" s="464"/>
      <c r="CZ432" s="464"/>
      <c r="DA432" s="464"/>
      <c r="DB432" s="464"/>
      <c r="DC432" s="464"/>
      <c r="DD432" s="464"/>
      <c r="DE432" s="464"/>
      <c r="DF432" s="464"/>
      <c r="DG432" s="464"/>
      <c r="DH432" s="464"/>
      <c r="DI432" s="464"/>
      <c r="DJ432" s="464"/>
      <c r="DK432" s="464"/>
      <c r="DL432" s="464"/>
      <c r="DM432" s="464"/>
      <c r="DN432" s="464"/>
      <c r="DO432" s="464"/>
      <c r="DP432" s="464"/>
      <c r="DQ432" s="464"/>
      <c r="DR432" s="464"/>
      <c r="DS432" s="464"/>
      <c r="DT432" s="464"/>
      <c r="DU432" s="464"/>
      <c r="DV432" s="464"/>
      <c r="DW432" s="464"/>
      <c r="DX432" s="464"/>
      <c r="DY432" s="464"/>
      <c r="DZ432" s="464"/>
      <c r="EA432" s="464"/>
      <c r="EB432" s="464"/>
    </row>
    <row r="433" spans="2:132" s="259" customFormat="1" ht="20.100000000000001" customHeight="1">
      <c r="B433" s="249" t="s">
        <v>785</v>
      </c>
      <c r="C433" s="249"/>
      <c r="D433" s="249"/>
      <c r="E433" s="249"/>
      <c r="F433" s="249"/>
      <c r="G433" s="249"/>
      <c r="H433" s="249"/>
      <c r="I433" s="249"/>
      <c r="J433" s="249"/>
      <c r="K433" s="249"/>
      <c r="L433" s="249"/>
      <c r="M433" s="249"/>
      <c r="N433" s="249"/>
      <c r="O433" s="249"/>
      <c r="P433" s="249"/>
      <c r="Q433" s="249"/>
      <c r="R433" s="249"/>
      <c r="S433" s="249"/>
      <c r="T433" s="249"/>
      <c r="U433" s="209"/>
      <c r="V433" s="209"/>
      <c r="W433" s="209"/>
      <c r="X433" s="209"/>
      <c r="Y433" s="209"/>
      <c r="Z433" s="209"/>
      <c r="AA433" s="209"/>
      <c r="AB433" s="209"/>
      <c r="AC433" s="209"/>
      <c r="AD433" s="209"/>
      <c r="AE433" s="209"/>
      <c r="AF433" s="209"/>
      <c r="AG433" s="209"/>
      <c r="AH433" s="209"/>
      <c r="AI433" s="209"/>
      <c r="AJ433" s="209"/>
      <c r="AK433" s="249"/>
    </row>
    <row r="434" spans="2:132" s="259" customFormat="1" ht="57.95" customHeight="1">
      <c r="B434" s="209"/>
      <c r="C434" s="304" t="s">
        <v>729</v>
      </c>
      <c r="D434" s="305"/>
      <c r="E434" s="305"/>
      <c r="F434" s="306"/>
      <c r="G434" s="304" t="s">
        <v>730</v>
      </c>
      <c r="H434" s="305"/>
      <c r="I434" s="305"/>
      <c r="J434" s="305"/>
      <c r="K434" s="306"/>
      <c r="L434" s="304" t="s">
        <v>731</v>
      </c>
      <c r="M434" s="306"/>
      <c r="N434" s="304" t="s">
        <v>732</v>
      </c>
      <c r="O434" s="305"/>
      <c r="P434" s="305"/>
      <c r="Q434" s="305"/>
      <c r="R434" s="305"/>
      <c r="S434" s="305"/>
      <c r="T434" s="305"/>
      <c r="U434" s="305"/>
      <c r="V434" s="305"/>
      <c r="W434" s="305"/>
      <c r="X434" s="305"/>
      <c r="Y434" s="305"/>
      <c r="Z434" s="305"/>
      <c r="AA434" s="305"/>
      <c r="AB434" s="306"/>
      <c r="AC434" s="304" t="s">
        <v>733</v>
      </c>
      <c r="AD434" s="305"/>
      <c r="AE434" s="305"/>
      <c r="AF434" s="305"/>
      <c r="AG434" s="305"/>
      <c r="AH434" s="305"/>
      <c r="AI434" s="305"/>
      <c r="AJ434" s="305"/>
      <c r="AK434" s="306"/>
    </row>
    <row r="435" spans="2:132" s="259" customFormat="1" ht="57.95" customHeight="1">
      <c r="B435" s="209"/>
      <c r="C435" s="1176"/>
      <c r="D435" s="1177"/>
      <c r="E435" s="1177"/>
      <c r="F435" s="1178"/>
      <c r="G435" s="1176"/>
      <c r="H435" s="1177"/>
      <c r="I435" s="1177"/>
      <c r="J435" s="1177"/>
      <c r="K435" s="1178"/>
      <c r="L435" s="1176"/>
      <c r="M435" s="1178"/>
      <c r="N435" s="1179"/>
      <c r="O435" s="1180"/>
      <c r="P435" s="1180"/>
      <c r="Q435" s="1180"/>
      <c r="R435" s="1180"/>
      <c r="S435" s="1180"/>
      <c r="T435" s="1180"/>
      <c r="U435" s="1180"/>
      <c r="V435" s="1180"/>
      <c r="W435" s="1180"/>
      <c r="X435" s="1180"/>
      <c r="Y435" s="1180"/>
      <c r="Z435" s="1180"/>
      <c r="AA435" s="1180"/>
      <c r="AB435" s="1181"/>
      <c r="AC435" s="1179"/>
      <c r="AD435" s="1180"/>
      <c r="AE435" s="1180"/>
      <c r="AF435" s="1180"/>
      <c r="AG435" s="1180"/>
      <c r="AH435" s="1180"/>
      <c r="AI435" s="1180"/>
      <c r="AJ435" s="1180"/>
      <c r="AK435" s="1181"/>
    </row>
    <row r="436" spans="2:132" s="259" customFormat="1" ht="57.95" customHeight="1">
      <c r="B436" s="209"/>
      <c r="C436" s="571"/>
      <c r="D436" s="571"/>
      <c r="E436" s="571"/>
      <c r="F436" s="571"/>
      <c r="G436" s="571"/>
      <c r="H436" s="571"/>
      <c r="I436" s="571"/>
      <c r="J436" s="571"/>
      <c r="K436" s="571"/>
      <c r="L436" s="571"/>
      <c r="M436" s="571"/>
      <c r="N436" s="572"/>
      <c r="O436" s="572"/>
      <c r="P436" s="572"/>
      <c r="Q436" s="572"/>
      <c r="R436" s="572"/>
      <c r="S436" s="572"/>
      <c r="T436" s="572"/>
      <c r="U436" s="572"/>
      <c r="V436" s="572"/>
      <c r="W436" s="572"/>
      <c r="X436" s="572"/>
      <c r="Y436" s="572"/>
      <c r="Z436" s="572"/>
      <c r="AA436" s="572"/>
      <c r="AB436" s="572"/>
      <c r="AC436" s="572"/>
      <c r="AD436" s="572"/>
      <c r="AE436" s="572"/>
      <c r="AF436" s="572"/>
      <c r="AG436" s="572"/>
      <c r="AH436" s="572"/>
      <c r="AI436" s="572"/>
      <c r="AJ436" s="572"/>
      <c r="AK436" s="572"/>
    </row>
    <row r="437" spans="2:132" s="260" customFormat="1" ht="57.95" customHeight="1">
      <c r="B437" s="31"/>
      <c r="C437" s="573"/>
      <c r="D437" s="574"/>
      <c r="E437" s="574"/>
      <c r="F437" s="575"/>
      <c r="G437" s="573"/>
      <c r="H437" s="574"/>
      <c r="I437" s="574"/>
      <c r="J437" s="574"/>
      <c r="K437" s="575"/>
      <c r="L437" s="573"/>
      <c r="M437" s="575"/>
      <c r="N437" s="576"/>
      <c r="O437" s="577"/>
      <c r="P437" s="577"/>
      <c r="Q437" s="577"/>
      <c r="R437" s="577"/>
      <c r="S437" s="577"/>
      <c r="T437" s="577"/>
      <c r="U437" s="577"/>
      <c r="V437" s="577"/>
      <c r="W437" s="577"/>
      <c r="X437" s="577"/>
      <c r="Y437" s="577"/>
      <c r="Z437" s="577"/>
      <c r="AA437" s="577"/>
      <c r="AB437" s="578"/>
      <c r="AC437" s="576"/>
      <c r="AD437" s="577"/>
      <c r="AE437" s="577"/>
      <c r="AF437" s="577"/>
      <c r="AG437" s="577"/>
      <c r="AH437" s="577"/>
      <c r="AI437" s="577"/>
      <c r="AJ437" s="577"/>
      <c r="AK437" s="578"/>
    </row>
    <row r="438" spans="2:132" s="254" customFormat="1" ht="14.1" customHeight="1">
      <c r="B438" s="241"/>
      <c r="C438" s="307" t="s">
        <v>734</v>
      </c>
      <c r="D438" s="241"/>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row>
    <row r="439" spans="2:132" s="259" customFormat="1" ht="20.100000000000001" customHeight="1">
      <c r="B439" s="209"/>
      <c r="C439" s="307" t="s">
        <v>735</v>
      </c>
      <c r="D439" s="241"/>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c r="AA439" s="241"/>
      <c r="AB439" s="241"/>
      <c r="AC439" s="241"/>
      <c r="AD439" s="241"/>
      <c r="AE439" s="241"/>
      <c r="AF439" s="241"/>
      <c r="AG439" s="241"/>
      <c r="AH439" s="241"/>
      <c r="AI439" s="241"/>
      <c r="AJ439" s="241"/>
      <c r="AK439" s="241"/>
    </row>
    <row r="440" spans="2:132" s="504" customFormat="1" ht="20.100000000000001" customHeight="1">
      <c r="B440" s="501" t="s">
        <v>797</v>
      </c>
      <c r="C440" s="462"/>
      <c r="D440" s="462"/>
      <c r="E440" s="462"/>
      <c r="F440" s="502"/>
      <c r="G440" s="502"/>
      <c r="H440" s="502"/>
      <c r="I440" s="502"/>
      <c r="J440" s="502"/>
      <c r="K440" s="502"/>
      <c r="L440" s="502"/>
      <c r="M440" s="502"/>
      <c r="N440" s="502"/>
      <c r="O440" s="502"/>
      <c r="P440" s="502"/>
      <c r="Q440" s="502"/>
      <c r="R440" s="502"/>
      <c r="S440" s="502"/>
      <c r="T440" s="502"/>
      <c r="U440" s="502"/>
      <c r="V440" s="502"/>
      <c r="W440" s="502"/>
      <c r="X440" s="502"/>
      <c r="Y440" s="502"/>
      <c r="Z440" s="502"/>
      <c r="AA440" s="502"/>
      <c r="AB440" s="502"/>
      <c r="AC440" s="502"/>
      <c r="AD440" s="502"/>
      <c r="AE440" s="502"/>
      <c r="AF440" s="502"/>
      <c r="AG440" s="502"/>
      <c r="AH440" s="502"/>
      <c r="AI440" s="502"/>
      <c r="AJ440" s="502"/>
      <c r="AK440" s="502"/>
      <c r="AL440" s="503"/>
      <c r="AM440" s="503"/>
      <c r="AN440" s="503"/>
      <c r="AO440" s="503"/>
      <c r="AP440" s="503"/>
      <c r="AQ440" s="503"/>
      <c r="AR440" s="503"/>
      <c r="AS440" s="503"/>
      <c r="AT440" s="503"/>
      <c r="AU440" s="503"/>
      <c r="AV440" s="503"/>
      <c r="AW440" s="503"/>
      <c r="AX440" s="503"/>
      <c r="AY440" s="503"/>
      <c r="AZ440" s="503"/>
      <c r="BA440" s="503"/>
      <c r="BB440" s="503"/>
      <c r="BC440" s="503"/>
      <c r="BD440" s="503"/>
      <c r="BE440" s="503"/>
      <c r="BF440" s="503"/>
      <c r="BG440" s="503"/>
      <c r="BH440" s="503"/>
      <c r="BI440" s="503"/>
      <c r="BJ440" s="503"/>
      <c r="BK440" s="503"/>
      <c r="BL440" s="503"/>
      <c r="BM440" s="503"/>
      <c r="BN440" s="503"/>
      <c r="BO440" s="503"/>
      <c r="BP440" s="503"/>
      <c r="BQ440" s="503"/>
      <c r="BR440" s="503"/>
      <c r="BS440" s="503"/>
      <c r="BT440" s="503"/>
      <c r="BU440" s="503"/>
      <c r="BV440" s="503"/>
      <c r="BW440" s="503"/>
      <c r="BX440" s="503"/>
      <c r="BY440" s="503"/>
      <c r="BZ440" s="503"/>
      <c r="CA440" s="503"/>
      <c r="CB440" s="503"/>
      <c r="CC440" s="503"/>
      <c r="CD440" s="503"/>
      <c r="CE440" s="503"/>
      <c r="CF440" s="503"/>
      <c r="CG440" s="503"/>
      <c r="CH440" s="503"/>
      <c r="CI440" s="503"/>
      <c r="CJ440" s="503"/>
      <c r="CK440" s="503"/>
      <c r="CL440" s="503"/>
      <c r="CM440" s="503"/>
      <c r="CN440" s="503"/>
      <c r="CO440" s="503"/>
      <c r="CP440" s="503"/>
      <c r="CQ440" s="503"/>
      <c r="CR440" s="503"/>
      <c r="CS440" s="503"/>
      <c r="CT440" s="503"/>
      <c r="CU440" s="503"/>
      <c r="CV440" s="503"/>
      <c r="CW440" s="503"/>
      <c r="CX440" s="503"/>
      <c r="CY440" s="503"/>
      <c r="CZ440" s="503"/>
      <c r="DA440" s="503"/>
      <c r="DB440" s="503"/>
      <c r="DC440" s="503"/>
      <c r="DD440" s="503"/>
      <c r="DE440" s="503"/>
      <c r="DF440" s="503"/>
      <c r="DG440" s="503"/>
      <c r="DH440" s="503"/>
      <c r="DI440" s="503"/>
      <c r="DJ440" s="503"/>
      <c r="DK440" s="503"/>
      <c r="DL440" s="503"/>
      <c r="DM440" s="503"/>
      <c r="DN440" s="503"/>
      <c r="DO440" s="503"/>
      <c r="DP440" s="503"/>
      <c r="DQ440" s="503"/>
      <c r="DR440" s="503"/>
      <c r="DS440" s="503"/>
      <c r="DT440" s="503"/>
      <c r="DU440" s="503"/>
      <c r="DV440" s="503"/>
      <c r="DW440" s="503"/>
      <c r="DX440" s="503"/>
      <c r="DY440" s="503"/>
      <c r="DZ440" s="503"/>
      <c r="EA440" s="503"/>
      <c r="EB440" s="503"/>
    </row>
    <row r="441" spans="2:132" s="504" customFormat="1" ht="20.100000000000001" customHeight="1">
      <c r="B441" s="502"/>
      <c r="C441" s="462" t="s">
        <v>401</v>
      </c>
      <c r="D441" s="462"/>
      <c r="E441" s="462"/>
      <c r="F441" s="502"/>
      <c r="G441" s="502"/>
      <c r="H441" s="502"/>
      <c r="I441" s="502"/>
      <c r="J441" s="502"/>
      <c r="K441" s="502"/>
      <c r="L441" s="502"/>
      <c r="M441" s="502"/>
      <c r="N441" s="502"/>
      <c r="O441" s="502"/>
      <c r="P441" s="502"/>
      <c r="Q441" s="502"/>
      <c r="R441" s="502"/>
      <c r="S441" s="502"/>
      <c r="T441" s="502"/>
      <c r="U441" s="502"/>
      <c r="V441" s="502"/>
      <c r="W441" s="502"/>
      <c r="X441" s="502"/>
      <c r="Y441" s="502"/>
      <c r="Z441" s="502"/>
      <c r="AA441" s="502"/>
      <c r="AB441" s="502"/>
      <c r="AC441" s="502"/>
      <c r="AD441" s="502"/>
      <c r="AE441" s="502"/>
      <c r="AF441" s="502"/>
      <c r="AG441" s="502"/>
      <c r="AH441" s="502"/>
      <c r="AI441" s="505"/>
      <c r="AJ441" s="505"/>
      <c r="AK441" s="505"/>
      <c r="AL441" s="503"/>
      <c r="AM441" s="579"/>
      <c r="AN441" s="579"/>
      <c r="AO441" s="579"/>
      <c r="AP441" s="579"/>
      <c r="AQ441" s="579"/>
      <c r="AR441" s="579"/>
      <c r="AS441" s="579"/>
      <c r="AT441" s="579"/>
      <c r="AU441" s="579"/>
      <c r="AV441" s="579"/>
      <c r="AW441" s="579"/>
      <c r="AX441" s="579"/>
      <c r="AY441" s="579"/>
      <c r="AZ441" s="579"/>
      <c r="BA441" s="579"/>
      <c r="BB441" s="579"/>
      <c r="BC441" s="579"/>
      <c r="BD441" s="579"/>
      <c r="BE441" s="579"/>
      <c r="BF441" s="579"/>
      <c r="BG441" s="579"/>
      <c r="BH441" s="579"/>
      <c r="BI441" s="579"/>
      <c r="BJ441" s="579"/>
      <c r="BK441" s="579"/>
      <c r="BL441" s="579"/>
      <c r="BM441" s="579"/>
      <c r="BN441" s="503"/>
      <c r="BO441" s="503"/>
      <c r="BP441" s="503"/>
      <c r="BQ441" s="503"/>
      <c r="BR441" s="503"/>
      <c r="BS441" s="503"/>
      <c r="BT441" s="503"/>
      <c r="BU441" s="503"/>
      <c r="BV441" s="503"/>
      <c r="BW441" s="503"/>
      <c r="BX441" s="503"/>
      <c r="BY441" s="503"/>
      <c r="BZ441" s="503"/>
      <c r="CA441" s="503"/>
      <c r="CB441" s="503"/>
      <c r="CC441" s="503"/>
      <c r="CD441" s="503"/>
      <c r="CE441" s="503"/>
      <c r="CF441" s="503"/>
      <c r="CG441" s="503"/>
      <c r="CH441" s="503"/>
      <c r="CI441" s="503"/>
      <c r="CJ441" s="503"/>
      <c r="CK441" s="503"/>
      <c r="CL441" s="503"/>
      <c r="CM441" s="503"/>
      <c r="CN441" s="503"/>
      <c r="CO441" s="503"/>
      <c r="CP441" s="503"/>
      <c r="CQ441" s="503"/>
      <c r="CR441" s="503"/>
      <c r="CS441" s="503"/>
      <c r="CT441" s="503"/>
      <c r="CU441" s="503"/>
      <c r="CV441" s="503"/>
      <c r="CW441" s="503"/>
      <c r="CX441" s="503"/>
      <c r="CY441" s="503"/>
      <c r="CZ441" s="503"/>
      <c r="DA441" s="503"/>
      <c r="DB441" s="503"/>
      <c r="DC441" s="503"/>
      <c r="DD441" s="503"/>
      <c r="DE441" s="503"/>
      <c r="DF441" s="503"/>
      <c r="DG441" s="503"/>
      <c r="DH441" s="503"/>
      <c r="DI441" s="503"/>
      <c r="DJ441" s="503"/>
      <c r="DK441" s="503"/>
      <c r="DL441" s="503"/>
      <c r="DM441" s="503"/>
      <c r="DN441" s="503"/>
      <c r="DO441" s="503"/>
      <c r="DP441" s="503"/>
      <c r="DQ441" s="503"/>
      <c r="DR441" s="503"/>
      <c r="DS441" s="503"/>
      <c r="DT441" s="503"/>
      <c r="DU441" s="503"/>
      <c r="DV441" s="503"/>
      <c r="DW441" s="503"/>
      <c r="DX441" s="503"/>
      <c r="DY441" s="503"/>
      <c r="DZ441" s="503"/>
      <c r="EA441" s="503"/>
      <c r="EB441" s="503"/>
    </row>
    <row r="442" spans="2:132" s="504" customFormat="1" ht="20.100000000000001" customHeight="1">
      <c r="B442" s="502"/>
      <c r="C442" s="261" t="s">
        <v>400</v>
      </c>
      <c r="D442" s="262"/>
      <c r="E442" s="262"/>
      <c r="F442" s="262"/>
      <c r="G442" s="262"/>
      <c r="H442" s="262"/>
      <c r="I442" s="263"/>
      <c r="J442" s="261" t="s">
        <v>399</v>
      </c>
      <c r="K442" s="263"/>
      <c r="L442" s="261" t="s">
        <v>398</v>
      </c>
      <c r="M442" s="262"/>
      <c r="N442" s="262"/>
      <c r="O442" s="262"/>
      <c r="P442" s="262"/>
      <c r="Q442" s="262"/>
      <c r="R442" s="262"/>
      <c r="S442" s="262"/>
      <c r="T442" s="262"/>
      <c r="U442" s="262"/>
      <c r="V442" s="262"/>
      <c r="W442" s="262"/>
      <c r="X442" s="262"/>
      <c r="Y442" s="262"/>
      <c r="Z442" s="262"/>
      <c r="AA442" s="262"/>
      <c r="AB442" s="262"/>
      <c r="AC442" s="262"/>
      <c r="AD442" s="262"/>
      <c r="AE442" s="262"/>
      <c r="AF442" s="262"/>
      <c r="AG442" s="262"/>
      <c r="AH442" s="262"/>
      <c r="AI442" s="262"/>
      <c r="AJ442" s="262"/>
      <c r="AK442" s="263"/>
      <c r="AL442" s="503"/>
      <c r="AM442" s="579"/>
      <c r="AN442" s="579"/>
      <c r="AO442" s="579"/>
      <c r="AP442" s="579"/>
      <c r="AQ442" s="579"/>
      <c r="AR442" s="579"/>
      <c r="AS442" s="579"/>
      <c r="AT442" s="579"/>
      <c r="AU442" s="579"/>
      <c r="AV442" s="579"/>
      <c r="AW442" s="579"/>
      <c r="AX442" s="579"/>
      <c r="AY442" s="579"/>
      <c r="AZ442" s="579"/>
      <c r="BA442" s="579"/>
      <c r="BB442" s="579"/>
      <c r="BC442" s="579"/>
      <c r="BD442" s="579"/>
      <c r="BE442" s="579"/>
      <c r="BF442" s="579"/>
      <c r="BG442" s="579"/>
      <c r="BH442" s="579"/>
      <c r="BI442" s="579"/>
      <c r="BJ442" s="579"/>
      <c r="BK442" s="579"/>
      <c r="BL442" s="579"/>
      <c r="BM442" s="579"/>
      <c r="BN442" s="503"/>
      <c r="BO442" s="503"/>
      <c r="BP442" s="503"/>
      <c r="BQ442" s="503"/>
      <c r="BR442" s="503"/>
      <c r="BS442" s="503"/>
      <c r="BT442" s="503"/>
      <c r="BU442" s="503"/>
      <c r="BV442" s="503"/>
      <c r="BW442" s="503"/>
      <c r="BX442" s="503"/>
      <c r="BY442" s="503"/>
      <c r="BZ442" s="503"/>
      <c r="CA442" s="503"/>
      <c r="CB442" s="503"/>
      <c r="CC442" s="503"/>
      <c r="CD442" s="503"/>
      <c r="CE442" s="503"/>
      <c r="CF442" s="503"/>
      <c r="CG442" s="503"/>
      <c r="CH442" s="503"/>
      <c r="CI442" s="503"/>
      <c r="CJ442" s="503"/>
      <c r="CK442" s="503"/>
      <c r="CL442" s="503"/>
      <c r="CM442" s="503"/>
      <c r="CN442" s="503"/>
      <c r="CO442" s="503"/>
      <c r="CP442" s="503"/>
      <c r="CQ442" s="503"/>
      <c r="CR442" s="503"/>
      <c r="CS442" s="503"/>
      <c r="CT442" s="503"/>
      <c r="CU442" s="503"/>
      <c r="CV442" s="503"/>
      <c r="CW442" s="503"/>
      <c r="CX442" s="503"/>
      <c r="CY442" s="503"/>
      <c r="CZ442" s="503"/>
      <c r="DA442" s="503"/>
      <c r="DB442" s="503"/>
      <c r="DC442" s="503"/>
      <c r="DD442" s="503"/>
      <c r="DE442" s="503"/>
      <c r="DF442" s="503"/>
      <c r="DG442" s="503"/>
      <c r="DH442" s="503"/>
      <c r="DI442" s="503"/>
      <c r="DJ442" s="503"/>
      <c r="DK442" s="503"/>
      <c r="DL442" s="503"/>
      <c r="DM442" s="503"/>
      <c r="DN442" s="503"/>
      <c r="DO442" s="503"/>
      <c r="DP442" s="503"/>
      <c r="DQ442" s="503"/>
      <c r="DR442" s="503"/>
      <c r="DS442" s="503"/>
      <c r="DT442" s="503"/>
      <c r="DU442" s="503"/>
      <c r="DV442" s="503"/>
      <c r="DW442" s="503"/>
      <c r="DX442" s="503"/>
      <c r="DY442" s="503"/>
      <c r="DZ442" s="503"/>
      <c r="EA442" s="503"/>
      <c r="EB442" s="503"/>
    </row>
    <row r="443" spans="2:132" s="504" customFormat="1" ht="20.100000000000001" customHeight="1">
      <c r="B443" s="502"/>
      <c r="C443" s="580" t="s">
        <v>397</v>
      </c>
      <c r="D443" s="581"/>
      <c r="E443" s="581"/>
      <c r="F443" s="581"/>
      <c r="G443" s="581"/>
      <c r="H443" s="581"/>
      <c r="I443" s="582"/>
      <c r="J443" s="591" t="s">
        <v>269</v>
      </c>
      <c r="K443" s="591"/>
      <c r="L443" s="587" t="s">
        <v>390</v>
      </c>
      <c r="M443" s="588" t="s">
        <v>396</v>
      </c>
      <c r="N443" s="588"/>
      <c r="O443" s="588"/>
      <c r="P443" s="588"/>
      <c r="Q443" s="588"/>
      <c r="R443" s="588"/>
      <c r="S443" s="588"/>
      <c r="T443" s="589"/>
      <c r="U443" s="589"/>
      <c r="V443" s="589"/>
      <c r="W443" s="590"/>
      <c r="X443" s="506" t="s">
        <v>379</v>
      </c>
      <c r="Y443" s="587" t="s">
        <v>390</v>
      </c>
      <c r="Z443" s="588" t="s">
        <v>389</v>
      </c>
      <c r="AA443" s="588"/>
      <c r="AB443" s="588"/>
      <c r="AC443" s="588"/>
      <c r="AD443" s="588"/>
      <c r="AE443" s="588"/>
      <c r="AF443" s="588"/>
      <c r="AG443" s="589"/>
      <c r="AH443" s="589"/>
      <c r="AI443" s="589"/>
      <c r="AJ443" s="590"/>
      <c r="AK443" s="506" t="s">
        <v>379</v>
      </c>
      <c r="AL443" s="503"/>
      <c r="AM443" s="579"/>
      <c r="AN443" s="579"/>
      <c r="AO443" s="579"/>
      <c r="AP443" s="579"/>
      <c r="AQ443" s="579"/>
      <c r="AR443" s="579"/>
      <c r="AS443" s="579"/>
      <c r="AT443" s="579"/>
      <c r="AU443" s="579"/>
      <c r="AV443" s="579"/>
      <c r="AW443" s="579"/>
      <c r="AX443" s="579"/>
      <c r="AY443" s="579"/>
      <c r="AZ443" s="579"/>
      <c r="BA443" s="579"/>
      <c r="BB443" s="579"/>
      <c r="BC443" s="579"/>
      <c r="BD443" s="579"/>
      <c r="BE443" s="579"/>
      <c r="BF443" s="579"/>
      <c r="BG443" s="579"/>
      <c r="BH443" s="579"/>
      <c r="BI443" s="579"/>
      <c r="BJ443" s="579"/>
      <c r="BK443" s="579"/>
      <c r="BL443" s="579"/>
      <c r="BM443" s="579"/>
      <c r="BN443" s="503"/>
      <c r="BO443" s="503"/>
      <c r="BP443" s="503"/>
      <c r="BQ443" s="503"/>
      <c r="BR443" s="503"/>
      <c r="BS443" s="503"/>
      <c r="BT443" s="503"/>
      <c r="BU443" s="503"/>
      <c r="BV443" s="503"/>
      <c r="BW443" s="503"/>
      <c r="BX443" s="503"/>
      <c r="BY443" s="503"/>
      <c r="BZ443" s="503"/>
      <c r="CA443" s="503"/>
      <c r="CB443" s="503"/>
      <c r="CC443" s="503"/>
      <c r="CD443" s="503"/>
      <c r="CE443" s="503"/>
      <c r="CF443" s="503"/>
      <c r="CG443" s="503"/>
      <c r="CH443" s="503"/>
      <c r="CI443" s="503"/>
      <c r="CJ443" s="503"/>
      <c r="CK443" s="503"/>
      <c r="CL443" s="503"/>
      <c r="CM443" s="503"/>
      <c r="CN443" s="503"/>
      <c r="CO443" s="503"/>
      <c r="CP443" s="503"/>
      <c r="CQ443" s="503"/>
      <c r="CR443" s="503"/>
      <c r="CS443" s="503"/>
      <c r="CT443" s="503"/>
      <c r="CU443" s="503"/>
      <c r="CV443" s="503"/>
      <c r="CW443" s="503"/>
      <c r="CX443" s="503"/>
      <c r="CY443" s="503"/>
      <c r="CZ443" s="503"/>
      <c r="DA443" s="503"/>
      <c r="DB443" s="503"/>
      <c r="DC443" s="503"/>
      <c r="DD443" s="503"/>
      <c r="DE443" s="503"/>
      <c r="DF443" s="503"/>
      <c r="DG443" s="503"/>
      <c r="DH443" s="503"/>
      <c r="DI443" s="503"/>
      <c r="DJ443" s="503"/>
      <c r="DK443" s="503"/>
      <c r="DL443" s="503"/>
      <c r="DM443" s="503"/>
      <c r="DN443" s="503"/>
      <c r="DO443" s="503"/>
      <c r="DP443" s="503"/>
      <c r="DQ443" s="503"/>
      <c r="DR443" s="503"/>
      <c r="DS443" s="503"/>
      <c r="DT443" s="503"/>
      <c r="DU443" s="503"/>
      <c r="DV443" s="503"/>
      <c r="DW443" s="503"/>
      <c r="DX443" s="503"/>
      <c r="DY443" s="503"/>
      <c r="DZ443" s="503"/>
      <c r="EA443" s="503"/>
      <c r="EB443" s="503"/>
    </row>
    <row r="444" spans="2:132" s="504" customFormat="1" ht="20.100000000000001" customHeight="1">
      <c r="B444" s="502"/>
      <c r="C444" s="580"/>
      <c r="D444" s="581"/>
      <c r="E444" s="581"/>
      <c r="F444" s="581"/>
      <c r="G444" s="581"/>
      <c r="H444" s="581"/>
      <c r="I444" s="582"/>
      <c r="J444" s="592"/>
      <c r="K444" s="592"/>
      <c r="L444" s="587"/>
      <c r="M444" s="588"/>
      <c r="N444" s="588"/>
      <c r="O444" s="588"/>
      <c r="P444" s="588"/>
      <c r="Q444" s="588"/>
      <c r="R444" s="588"/>
      <c r="S444" s="588"/>
      <c r="T444" s="589"/>
      <c r="U444" s="589"/>
      <c r="V444" s="589"/>
      <c r="W444" s="590"/>
      <c r="X444" s="506" t="s">
        <v>379</v>
      </c>
      <c r="Y444" s="587"/>
      <c r="Z444" s="588"/>
      <c r="AA444" s="588"/>
      <c r="AB444" s="588"/>
      <c r="AC444" s="588"/>
      <c r="AD444" s="588"/>
      <c r="AE444" s="588"/>
      <c r="AF444" s="588"/>
      <c r="AG444" s="589"/>
      <c r="AH444" s="589"/>
      <c r="AI444" s="589"/>
      <c r="AJ444" s="590"/>
      <c r="AK444" s="506" t="s">
        <v>379</v>
      </c>
      <c r="AL444" s="503"/>
      <c r="AM444" s="579"/>
      <c r="AN444" s="579"/>
      <c r="AO444" s="579"/>
      <c r="AP444" s="579"/>
      <c r="AQ444" s="579"/>
      <c r="AR444" s="579"/>
      <c r="AS444" s="579"/>
      <c r="AT444" s="579"/>
      <c r="AU444" s="579"/>
      <c r="AV444" s="579"/>
      <c r="AW444" s="579"/>
      <c r="AX444" s="579"/>
      <c r="AY444" s="579"/>
      <c r="AZ444" s="579"/>
      <c r="BA444" s="579"/>
      <c r="BB444" s="579"/>
      <c r="BC444" s="579"/>
      <c r="BD444" s="579"/>
      <c r="BE444" s="579"/>
      <c r="BF444" s="579"/>
      <c r="BG444" s="579"/>
      <c r="BH444" s="579"/>
      <c r="BI444" s="579"/>
      <c r="BJ444" s="579"/>
      <c r="BK444" s="579"/>
      <c r="BL444" s="579"/>
      <c r="BM444" s="579"/>
      <c r="BN444" s="503"/>
      <c r="BO444" s="503"/>
      <c r="BP444" s="503"/>
      <c r="BQ444" s="503"/>
      <c r="BR444" s="503"/>
      <c r="BS444" s="503"/>
      <c r="BT444" s="503"/>
      <c r="BU444" s="503"/>
      <c r="BV444" s="503"/>
      <c r="BW444" s="503"/>
      <c r="BX444" s="503"/>
      <c r="BY444" s="503"/>
      <c r="BZ444" s="503"/>
      <c r="CA444" s="503"/>
      <c r="CB444" s="503"/>
      <c r="CC444" s="503"/>
      <c r="CD444" s="503"/>
      <c r="CE444" s="503"/>
      <c r="CF444" s="503"/>
      <c r="CG444" s="503"/>
      <c r="CH444" s="503"/>
      <c r="CI444" s="503"/>
      <c r="CJ444" s="503"/>
      <c r="CK444" s="503"/>
      <c r="CL444" s="503"/>
      <c r="CM444" s="503"/>
      <c r="CN444" s="503"/>
      <c r="CO444" s="503"/>
      <c r="CP444" s="503"/>
      <c r="CQ444" s="503"/>
      <c r="CR444" s="503"/>
      <c r="CS444" s="503"/>
      <c r="CT444" s="503"/>
      <c r="CU444" s="503"/>
      <c r="CV444" s="503"/>
      <c r="CW444" s="503"/>
      <c r="CX444" s="503"/>
      <c r="CY444" s="503"/>
      <c r="CZ444" s="503"/>
      <c r="DA444" s="503"/>
      <c r="DB444" s="503"/>
      <c r="DC444" s="503"/>
      <c r="DD444" s="503"/>
      <c r="DE444" s="503"/>
      <c r="DF444" s="503"/>
      <c r="DG444" s="503"/>
      <c r="DH444" s="503"/>
      <c r="DI444" s="503"/>
      <c r="DJ444" s="503"/>
      <c r="DK444" s="503"/>
      <c r="DL444" s="503"/>
      <c r="DM444" s="503"/>
      <c r="DN444" s="503"/>
      <c r="DO444" s="503"/>
      <c r="DP444" s="503"/>
      <c r="DQ444" s="503"/>
      <c r="DR444" s="503"/>
      <c r="DS444" s="503"/>
      <c r="DT444" s="503"/>
      <c r="DU444" s="503"/>
      <c r="DV444" s="503"/>
      <c r="DW444" s="503"/>
      <c r="DX444" s="503"/>
      <c r="DY444" s="503"/>
      <c r="DZ444" s="503"/>
      <c r="EA444" s="503"/>
      <c r="EB444" s="503"/>
    </row>
    <row r="445" spans="2:132" s="504" customFormat="1" ht="20.100000000000001" customHeight="1">
      <c r="B445" s="502"/>
      <c r="C445" s="507" t="s">
        <v>389</v>
      </c>
      <c r="D445" s="1182" t="s">
        <v>395</v>
      </c>
      <c r="E445" s="1182"/>
      <c r="F445" s="1182"/>
      <c r="G445" s="1182"/>
      <c r="H445" s="1182"/>
      <c r="I445" s="1183"/>
      <c r="J445" s="1174" t="s">
        <v>269</v>
      </c>
      <c r="K445" s="1174"/>
      <c r="L445" s="587" t="s">
        <v>390</v>
      </c>
      <c r="M445" s="588" t="s">
        <v>394</v>
      </c>
      <c r="N445" s="588"/>
      <c r="O445" s="588"/>
      <c r="P445" s="588"/>
      <c r="Q445" s="588"/>
      <c r="R445" s="588"/>
      <c r="S445" s="588"/>
      <c r="T445" s="589"/>
      <c r="U445" s="589"/>
      <c r="V445" s="589"/>
      <c r="W445" s="590"/>
      <c r="X445" s="506" t="s">
        <v>379</v>
      </c>
      <c r="Y445" s="587" t="s">
        <v>390</v>
      </c>
      <c r="Z445" s="588"/>
      <c r="AA445" s="588"/>
      <c r="AB445" s="588"/>
      <c r="AC445" s="588"/>
      <c r="AD445" s="588"/>
      <c r="AE445" s="588"/>
      <c r="AF445" s="588"/>
      <c r="AG445" s="589"/>
      <c r="AH445" s="589"/>
      <c r="AI445" s="589"/>
      <c r="AJ445" s="590"/>
      <c r="AK445" s="506" t="s">
        <v>379</v>
      </c>
      <c r="AL445" s="503"/>
      <c r="AM445" s="579"/>
      <c r="AN445" s="579"/>
      <c r="AO445" s="579"/>
      <c r="AP445" s="579"/>
      <c r="AQ445" s="579"/>
      <c r="AR445" s="579"/>
      <c r="AS445" s="579"/>
      <c r="AT445" s="579"/>
      <c r="AU445" s="579"/>
      <c r="AV445" s="579"/>
      <c r="AW445" s="579"/>
      <c r="AX445" s="579"/>
      <c r="AY445" s="579"/>
      <c r="AZ445" s="579"/>
      <c r="BA445" s="579"/>
      <c r="BB445" s="579"/>
      <c r="BC445" s="579"/>
      <c r="BD445" s="579"/>
      <c r="BE445" s="579"/>
      <c r="BF445" s="579"/>
      <c r="BG445" s="579"/>
      <c r="BH445" s="579"/>
      <c r="BI445" s="579"/>
      <c r="BJ445" s="579"/>
      <c r="BK445" s="579"/>
      <c r="BL445" s="579"/>
      <c r="BM445" s="579"/>
      <c r="BN445" s="503"/>
      <c r="BO445" s="503"/>
      <c r="BP445" s="503"/>
      <c r="BQ445" s="503"/>
      <c r="BR445" s="503"/>
      <c r="BS445" s="503"/>
      <c r="BT445" s="503"/>
      <c r="BU445" s="503"/>
      <c r="BV445" s="503"/>
      <c r="BW445" s="503"/>
      <c r="BX445" s="503"/>
      <c r="BY445" s="503"/>
      <c r="BZ445" s="503"/>
      <c r="CA445" s="503"/>
      <c r="CB445" s="503"/>
      <c r="CC445" s="503"/>
      <c r="CD445" s="503"/>
      <c r="CE445" s="503"/>
      <c r="CF445" s="503"/>
      <c r="CG445" s="503"/>
      <c r="CH445" s="503"/>
      <c r="CI445" s="503"/>
      <c r="CJ445" s="503"/>
      <c r="CK445" s="503"/>
      <c r="CL445" s="503"/>
      <c r="CM445" s="503"/>
      <c r="CN445" s="503"/>
      <c r="CO445" s="503"/>
      <c r="CP445" s="503"/>
      <c r="CQ445" s="503"/>
      <c r="CR445" s="503"/>
      <c r="CS445" s="503"/>
      <c r="CT445" s="503"/>
      <c r="CU445" s="503"/>
      <c r="CV445" s="503"/>
      <c r="CW445" s="503"/>
      <c r="CX445" s="503"/>
      <c r="CY445" s="503"/>
      <c r="CZ445" s="503"/>
      <c r="DA445" s="503"/>
      <c r="DB445" s="503"/>
      <c r="DC445" s="503"/>
      <c r="DD445" s="503"/>
      <c r="DE445" s="503"/>
      <c r="DF445" s="503"/>
      <c r="DG445" s="503"/>
      <c r="DH445" s="503"/>
      <c r="DI445" s="503"/>
      <c r="DJ445" s="503"/>
      <c r="DK445" s="503"/>
      <c r="DL445" s="503"/>
      <c r="DM445" s="503"/>
      <c r="DN445" s="503"/>
      <c r="DO445" s="503"/>
      <c r="DP445" s="503"/>
      <c r="DQ445" s="503"/>
      <c r="DR445" s="503"/>
      <c r="DS445" s="503"/>
      <c r="DT445" s="503"/>
      <c r="DU445" s="503"/>
      <c r="DV445" s="503"/>
      <c r="DW445" s="503"/>
      <c r="DX445" s="503"/>
      <c r="DY445" s="503"/>
      <c r="DZ445" s="503"/>
      <c r="EA445" s="503"/>
      <c r="EB445" s="503"/>
    </row>
    <row r="446" spans="2:132" s="504" customFormat="1" ht="20.100000000000001" customHeight="1">
      <c r="B446" s="502"/>
      <c r="C446" s="508"/>
      <c r="D446" s="585"/>
      <c r="E446" s="585"/>
      <c r="F446" s="585"/>
      <c r="G446" s="585"/>
      <c r="H446" s="585"/>
      <c r="I446" s="586"/>
      <c r="J446" s="1175"/>
      <c r="K446" s="1175"/>
      <c r="L446" s="587"/>
      <c r="M446" s="588"/>
      <c r="N446" s="588"/>
      <c r="O446" s="588"/>
      <c r="P446" s="588"/>
      <c r="Q446" s="588"/>
      <c r="R446" s="588"/>
      <c r="S446" s="588"/>
      <c r="T446" s="589"/>
      <c r="U446" s="589"/>
      <c r="V446" s="589"/>
      <c r="W446" s="590"/>
      <c r="X446" s="506" t="s">
        <v>379</v>
      </c>
      <c r="Y446" s="587"/>
      <c r="Z446" s="588"/>
      <c r="AA446" s="588"/>
      <c r="AB446" s="588"/>
      <c r="AC446" s="588"/>
      <c r="AD446" s="588"/>
      <c r="AE446" s="588"/>
      <c r="AF446" s="588"/>
      <c r="AG446" s="589"/>
      <c r="AH446" s="589"/>
      <c r="AI446" s="589"/>
      <c r="AJ446" s="590"/>
      <c r="AK446" s="506" t="s">
        <v>379</v>
      </c>
      <c r="AL446" s="503"/>
      <c r="AM446" s="579"/>
      <c r="AN446" s="579"/>
      <c r="AO446" s="579"/>
      <c r="AP446" s="579"/>
      <c r="AQ446" s="579"/>
      <c r="AR446" s="579"/>
      <c r="AS446" s="579"/>
      <c r="AT446" s="579"/>
      <c r="AU446" s="579"/>
      <c r="AV446" s="579"/>
      <c r="AW446" s="579"/>
      <c r="AX446" s="579"/>
      <c r="AY446" s="579"/>
      <c r="AZ446" s="579"/>
      <c r="BA446" s="579"/>
      <c r="BB446" s="579"/>
      <c r="BC446" s="579"/>
      <c r="BD446" s="579"/>
      <c r="BE446" s="579"/>
      <c r="BF446" s="579"/>
      <c r="BG446" s="579"/>
      <c r="BH446" s="579"/>
      <c r="BI446" s="579"/>
      <c r="BJ446" s="579"/>
      <c r="BK446" s="579"/>
      <c r="BL446" s="579"/>
      <c r="BM446" s="579"/>
      <c r="BN446" s="503"/>
      <c r="BO446" s="503"/>
      <c r="BP446" s="503"/>
      <c r="BQ446" s="503"/>
      <c r="BR446" s="503"/>
      <c r="BS446" s="503"/>
      <c r="BT446" s="503"/>
      <c r="BU446" s="503"/>
      <c r="BV446" s="503"/>
      <c r="BW446" s="503"/>
      <c r="BX446" s="503"/>
      <c r="BY446" s="503"/>
      <c r="BZ446" s="503"/>
      <c r="CA446" s="503"/>
      <c r="CB446" s="503"/>
      <c r="CC446" s="503"/>
      <c r="CD446" s="503"/>
      <c r="CE446" s="503"/>
      <c r="CF446" s="503"/>
      <c r="CG446" s="503"/>
      <c r="CH446" s="503"/>
      <c r="CI446" s="503"/>
      <c r="CJ446" s="503"/>
      <c r="CK446" s="503"/>
      <c r="CL446" s="503"/>
      <c r="CM446" s="503"/>
      <c r="CN446" s="503"/>
      <c r="CO446" s="503"/>
      <c r="CP446" s="503"/>
      <c r="CQ446" s="503"/>
      <c r="CR446" s="503"/>
      <c r="CS446" s="503"/>
      <c r="CT446" s="503"/>
      <c r="CU446" s="503"/>
      <c r="CV446" s="503"/>
      <c r="CW446" s="503"/>
      <c r="CX446" s="503"/>
      <c r="CY446" s="503"/>
      <c r="CZ446" s="503"/>
      <c r="DA446" s="503"/>
      <c r="DB446" s="503"/>
      <c r="DC446" s="503"/>
      <c r="DD446" s="503"/>
      <c r="DE446" s="503"/>
      <c r="DF446" s="503"/>
      <c r="DG446" s="503"/>
      <c r="DH446" s="503"/>
      <c r="DI446" s="503"/>
      <c r="DJ446" s="503"/>
      <c r="DK446" s="503"/>
      <c r="DL446" s="503"/>
      <c r="DM446" s="503"/>
      <c r="DN446" s="503"/>
      <c r="DO446" s="503"/>
      <c r="DP446" s="503"/>
      <c r="DQ446" s="503"/>
      <c r="DR446" s="503"/>
      <c r="DS446" s="503"/>
      <c r="DT446" s="503"/>
      <c r="DU446" s="503"/>
      <c r="DV446" s="503"/>
      <c r="DW446" s="503"/>
      <c r="DX446" s="503"/>
      <c r="DY446" s="503"/>
      <c r="DZ446" s="503"/>
      <c r="EA446" s="503"/>
      <c r="EB446" s="503"/>
    </row>
    <row r="447" spans="2:132" s="504" customFormat="1" ht="20.100000000000001" customHeight="1">
      <c r="B447" s="502"/>
      <c r="C447" s="509"/>
      <c r="D447" s="583" t="s">
        <v>393</v>
      </c>
      <c r="E447" s="583"/>
      <c r="F447" s="583"/>
      <c r="G447" s="583"/>
      <c r="H447" s="583"/>
      <c r="I447" s="584"/>
      <c r="J447" s="1174" t="s">
        <v>269</v>
      </c>
      <c r="K447" s="1174"/>
      <c r="L447" s="587" t="s">
        <v>390</v>
      </c>
      <c r="M447" s="588" t="s">
        <v>392</v>
      </c>
      <c r="N447" s="588"/>
      <c r="O447" s="588"/>
      <c r="P447" s="588"/>
      <c r="Q447" s="588"/>
      <c r="R447" s="588"/>
      <c r="S447" s="588"/>
      <c r="T447" s="589"/>
      <c r="U447" s="589"/>
      <c r="V447" s="589"/>
      <c r="W447" s="590"/>
      <c r="X447" s="506" t="s">
        <v>379</v>
      </c>
      <c r="Y447" s="587" t="s">
        <v>390</v>
      </c>
      <c r="Z447" s="588" t="s">
        <v>389</v>
      </c>
      <c r="AA447" s="588"/>
      <c r="AB447" s="588"/>
      <c r="AC447" s="588"/>
      <c r="AD447" s="588"/>
      <c r="AE447" s="588"/>
      <c r="AF447" s="588"/>
      <c r="AG447" s="589"/>
      <c r="AH447" s="589"/>
      <c r="AI447" s="589"/>
      <c r="AJ447" s="590"/>
      <c r="AK447" s="506" t="s">
        <v>379</v>
      </c>
      <c r="AL447" s="503"/>
      <c r="AM447" s="579"/>
      <c r="AN447" s="579"/>
      <c r="AO447" s="579"/>
      <c r="AP447" s="579"/>
      <c r="AQ447" s="579"/>
      <c r="AR447" s="579"/>
      <c r="AS447" s="579"/>
      <c r="AT447" s="579"/>
      <c r="AU447" s="579"/>
      <c r="AV447" s="579"/>
      <c r="AW447" s="579"/>
      <c r="AX447" s="579"/>
      <c r="AY447" s="579"/>
      <c r="AZ447" s="579"/>
      <c r="BA447" s="579"/>
      <c r="BB447" s="579"/>
      <c r="BC447" s="579"/>
      <c r="BD447" s="579"/>
      <c r="BE447" s="579"/>
      <c r="BF447" s="579"/>
      <c r="BG447" s="579"/>
      <c r="BH447" s="579"/>
      <c r="BI447" s="579"/>
      <c r="BJ447" s="579"/>
      <c r="BK447" s="579"/>
      <c r="BL447" s="579"/>
      <c r="BM447" s="579"/>
      <c r="BN447" s="503"/>
      <c r="BO447" s="503"/>
      <c r="BP447" s="503"/>
      <c r="BQ447" s="503"/>
      <c r="BR447" s="503"/>
      <c r="BS447" s="503"/>
      <c r="BT447" s="503"/>
      <c r="BU447" s="503"/>
      <c r="BV447" s="503"/>
      <c r="BW447" s="503"/>
      <c r="BX447" s="503"/>
      <c r="BY447" s="503"/>
      <c r="BZ447" s="503"/>
      <c r="CA447" s="503"/>
      <c r="CB447" s="503"/>
      <c r="CC447" s="503"/>
      <c r="CD447" s="503"/>
      <c r="CE447" s="503"/>
      <c r="CF447" s="503"/>
      <c r="CG447" s="503"/>
      <c r="CH447" s="503"/>
      <c r="CI447" s="503"/>
      <c r="CJ447" s="503"/>
      <c r="CK447" s="503"/>
      <c r="CL447" s="503"/>
      <c r="CM447" s="503"/>
      <c r="CN447" s="503"/>
      <c r="CO447" s="503"/>
      <c r="CP447" s="503"/>
      <c r="CQ447" s="503"/>
      <c r="CR447" s="503"/>
      <c r="CS447" s="503"/>
      <c r="CT447" s="503"/>
      <c r="CU447" s="503"/>
      <c r="CV447" s="503"/>
      <c r="CW447" s="503"/>
      <c r="CX447" s="503"/>
      <c r="CY447" s="503"/>
      <c r="CZ447" s="503"/>
      <c r="DA447" s="503"/>
      <c r="DB447" s="503"/>
      <c r="DC447" s="503"/>
      <c r="DD447" s="503"/>
      <c r="DE447" s="503"/>
      <c r="DF447" s="503"/>
      <c r="DG447" s="503"/>
      <c r="DH447" s="503"/>
      <c r="DI447" s="503"/>
      <c r="DJ447" s="503"/>
      <c r="DK447" s="503"/>
      <c r="DL447" s="503"/>
      <c r="DM447" s="503"/>
      <c r="DN447" s="503"/>
      <c r="DO447" s="503"/>
      <c r="DP447" s="503"/>
      <c r="DQ447" s="503"/>
      <c r="DR447" s="503"/>
      <c r="DS447" s="503"/>
      <c r="DT447" s="503"/>
      <c r="DU447" s="503"/>
      <c r="DV447" s="503"/>
      <c r="DW447" s="503"/>
      <c r="DX447" s="503"/>
      <c r="DY447" s="503"/>
      <c r="DZ447" s="503"/>
      <c r="EA447" s="503"/>
      <c r="EB447" s="503"/>
    </row>
    <row r="448" spans="2:132" s="504" customFormat="1" ht="20.100000000000001" customHeight="1">
      <c r="B448" s="502"/>
      <c r="C448" s="509"/>
      <c r="D448" s="583"/>
      <c r="E448" s="583"/>
      <c r="F448" s="583"/>
      <c r="G448" s="583"/>
      <c r="H448" s="583"/>
      <c r="I448" s="584"/>
      <c r="J448" s="1175"/>
      <c r="K448" s="1175"/>
      <c r="L448" s="587"/>
      <c r="M448" s="588"/>
      <c r="N448" s="588"/>
      <c r="O448" s="588"/>
      <c r="P448" s="588"/>
      <c r="Q448" s="588"/>
      <c r="R448" s="588"/>
      <c r="S448" s="588"/>
      <c r="T448" s="589"/>
      <c r="U448" s="589"/>
      <c r="V448" s="589"/>
      <c r="W448" s="590"/>
      <c r="X448" s="506" t="s">
        <v>379</v>
      </c>
      <c r="Y448" s="587"/>
      <c r="Z448" s="588"/>
      <c r="AA448" s="588"/>
      <c r="AB448" s="588"/>
      <c r="AC448" s="588"/>
      <c r="AD448" s="588"/>
      <c r="AE448" s="588"/>
      <c r="AF448" s="588"/>
      <c r="AG448" s="589"/>
      <c r="AH448" s="589"/>
      <c r="AI448" s="589"/>
      <c r="AJ448" s="590"/>
      <c r="AK448" s="506" t="s">
        <v>379</v>
      </c>
      <c r="AL448" s="503"/>
      <c r="AM448" s="503"/>
      <c r="AN448" s="503"/>
      <c r="AO448" s="503"/>
      <c r="AP448" s="503"/>
      <c r="AQ448" s="503"/>
      <c r="AR448" s="503"/>
      <c r="AS448" s="503"/>
      <c r="AT448" s="503"/>
      <c r="AU448" s="503"/>
      <c r="AV448" s="503"/>
      <c r="AW448" s="503"/>
      <c r="AX448" s="503"/>
      <c r="AY448" s="503"/>
      <c r="AZ448" s="503"/>
      <c r="BA448" s="503"/>
      <c r="BB448" s="503"/>
      <c r="BC448" s="503"/>
      <c r="BD448" s="503"/>
      <c r="BE448" s="503"/>
      <c r="BF448" s="503"/>
      <c r="BG448" s="503"/>
      <c r="BH448" s="503"/>
      <c r="BI448" s="503"/>
      <c r="BJ448" s="503"/>
      <c r="BK448" s="503"/>
      <c r="BL448" s="503"/>
      <c r="BM448" s="503"/>
      <c r="BN448" s="503"/>
      <c r="BO448" s="503"/>
      <c r="BP448" s="503"/>
      <c r="BQ448" s="503"/>
      <c r="BR448" s="503"/>
      <c r="BS448" s="503"/>
      <c r="BT448" s="503"/>
      <c r="BU448" s="503"/>
      <c r="BV448" s="503"/>
      <c r="BW448" s="503"/>
      <c r="BX448" s="503"/>
      <c r="BY448" s="503"/>
      <c r="BZ448" s="503"/>
      <c r="CA448" s="503"/>
      <c r="CB448" s="503"/>
      <c r="CC448" s="503"/>
      <c r="CD448" s="503"/>
      <c r="CE448" s="503"/>
      <c r="CF448" s="503"/>
      <c r="CG448" s="503"/>
      <c r="CH448" s="503"/>
      <c r="CI448" s="503"/>
      <c r="CJ448" s="503"/>
      <c r="CK448" s="503"/>
      <c r="CL448" s="503"/>
      <c r="CM448" s="503"/>
      <c r="CN448" s="503"/>
      <c r="CO448" s="503"/>
      <c r="CP448" s="503"/>
      <c r="CQ448" s="503"/>
      <c r="CR448" s="503"/>
      <c r="CS448" s="503"/>
      <c r="CT448" s="503"/>
      <c r="CU448" s="503"/>
      <c r="CV448" s="503"/>
      <c r="CW448" s="503"/>
      <c r="CX448" s="503"/>
      <c r="CY448" s="503"/>
      <c r="CZ448" s="503"/>
      <c r="DA448" s="503"/>
      <c r="DB448" s="503"/>
      <c r="DC448" s="503"/>
      <c r="DD448" s="503"/>
      <c r="DE448" s="503"/>
      <c r="DF448" s="503"/>
      <c r="DG448" s="503"/>
      <c r="DH448" s="503"/>
      <c r="DI448" s="503"/>
      <c r="DJ448" s="503"/>
      <c r="DK448" s="503"/>
      <c r="DL448" s="503"/>
      <c r="DM448" s="503"/>
      <c r="DN448" s="503"/>
      <c r="DO448" s="503"/>
      <c r="DP448" s="503"/>
      <c r="DQ448" s="503"/>
      <c r="DR448" s="503"/>
      <c r="DS448" s="503"/>
      <c r="DT448" s="503"/>
      <c r="DU448" s="503"/>
      <c r="DV448" s="503"/>
      <c r="DW448" s="503"/>
      <c r="DX448" s="503"/>
      <c r="DY448" s="503"/>
      <c r="DZ448" s="503"/>
      <c r="EA448" s="503"/>
      <c r="EB448" s="503"/>
    </row>
    <row r="449" spans="2:132" s="504" customFormat="1" ht="20.100000000000001" customHeight="1">
      <c r="B449" s="502"/>
      <c r="C449" s="507"/>
      <c r="D449" s="1182" t="s">
        <v>391</v>
      </c>
      <c r="E449" s="1182"/>
      <c r="F449" s="1182"/>
      <c r="G449" s="1182"/>
      <c r="H449" s="1182"/>
      <c r="I449" s="1183"/>
      <c r="J449" s="1174" t="s">
        <v>269</v>
      </c>
      <c r="K449" s="1174"/>
      <c r="L449" s="587" t="s">
        <v>390</v>
      </c>
      <c r="M449" s="588"/>
      <c r="N449" s="588"/>
      <c r="O449" s="588"/>
      <c r="P449" s="588"/>
      <c r="Q449" s="588"/>
      <c r="R449" s="588"/>
      <c r="S449" s="588"/>
      <c r="T449" s="589"/>
      <c r="U449" s="589"/>
      <c r="V449" s="589"/>
      <c r="W449" s="590"/>
      <c r="X449" s="506" t="s">
        <v>379</v>
      </c>
      <c r="Y449" s="587" t="s">
        <v>390</v>
      </c>
      <c r="Z449" s="588" t="s">
        <v>389</v>
      </c>
      <c r="AA449" s="588"/>
      <c r="AB449" s="588"/>
      <c r="AC449" s="588"/>
      <c r="AD449" s="588"/>
      <c r="AE449" s="588"/>
      <c r="AF449" s="588"/>
      <c r="AG449" s="589"/>
      <c r="AH449" s="589"/>
      <c r="AI449" s="589"/>
      <c r="AJ449" s="590"/>
      <c r="AK449" s="506" t="s">
        <v>379</v>
      </c>
      <c r="AL449" s="503"/>
      <c r="AM449" s="503"/>
      <c r="AN449" s="503"/>
      <c r="AO449" s="503"/>
      <c r="AP449" s="503"/>
      <c r="AQ449" s="503"/>
      <c r="AR449" s="503"/>
      <c r="AS449" s="503"/>
      <c r="AT449" s="503"/>
      <c r="AU449" s="503"/>
      <c r="AV449" s="503"/>
      <c r="AW449" s="503"/>
      <c r="AX449" s="503"/>
      <c r="AY449" s="503"/>
      <c r="AZ449" s="503"/>
      <c r="BA449" s="503"/>
      <c r="BB449" s="503"/>
      <c r="BC449" s="503"/>
      <c r="BD449" s="503"/>
      <c r="BE449" s="503"/>
      <c r="BF449" s="503"/>
      <c r="BG449" s="503"/>
      <c r="BH449" s="503"/>
      <c r="BI449" s="503"/>
      <c r="BJ449" s="503"/>
      <c r="BK449" s="503"/>
      <c r="BL449" s="503"/>
      <c r="BM449" s="503"/>
      <c r="BN449" s="503"/>
      <c r="BO449" s="503"/>
      <c r="BP449" s="503"/>
      <c r="BQ449" s="503"/>
      <c r="BR449" s="503"/>
      <c r="BS449" s="503"/>
      <c r="BT449" s="503"/>
      <c r="BU449" s="503"/>
      <c r="BV449" s="503"/>
      <c r="BW449" s="503"/>
      <c r="BX449" s="503"/>
      <c r="BY449" s="503"/>
      <c r="BZ449" s="503"/>
      <c r="CA449" s="503"/>
      <c r="CB449" s="503"/>
      <c r="CC449" s="503"/>
      <c r="CD449" s="503"/>
      <c r="CE449" s="503"/>
      <c r="CF449" s="503"/>
      <c r="CG449" s="503"/>
      <c r="CH449" s="503"/>
      <c r="CI449" s="503"/>
      <c r="CJ449" s="503"/>
      <c r="CK449" s="503"/>
      <c r="CL449" s="503"/>
      <c r="CM449" s="503"/>
      <c r="CN449" s="503"/>
      <c r="CO449" s="503"/>
      <c r="CP449" s="503"/>
      <c r="CQ449" s="503"/>
      <c r="CR449" s="503"/>
      <c r="CS449" s="503"/>
      <c r="CT449" s="503"/>
      <c r="CU449" s="503"/>
      <c r="CV449" s="503"/>
      <c r="CW449" s="503"/>
      <c r="CX449" s="503"/>
      <c r="CY449" s="503"/>
      <c r="CZ449" s="503"/>
      <c r="DA449" s="503"/>
      <c r="DB449" s="503"/>
      <c r="DC449" s="503"/>
      <c r="DD449" s="503"/>
      <c r="DE449" s="503"/>
      <c r="DF449" s="503"/>
      <c r="DG449" s="503"/>
      <c r="DH449" s="503"/>
      <c r="DI449" s="503"/>
      <c r="DJ449" s="503"/>
      <c r="DK449" s="503"/>
      <c r="DL449" s="503"/>
      <c r="DM449" s="503"/>
      <c r="DN449" s="503"/>
      <c r="DO449" s="503"/>
      <c r="DP449" s="503"/>
      <c r="DQ449" s="503"/>
      <c r="DR449" s="503"/>
      <c r="DS449" s="503"/>
      <c r="DT449" s="503"/>
      <c r="DU449" s="503"/>
      <c r="DV449" s="503"/>
      <c r="DW449" s="503"/>
      <c r="DX449" s="503"/>
      <c r="DY449" s="503"/>
      <c r="DZ449" s="503"/>
      <c r="EA449" s="503"/>
      <c r="EB449" s="503"/>
    </row>
    <row r="450" spans="2:132" s="504" customFormat="1" ht="20.100000000000001" customHeight="1">
      <c r="B450" s="502"/>
      <c r="C450" s="508"/>
      <c r="D450" s="585"/>
      <c r="E450" s="585"/>
      <c r="F450" s="585"/>
      <c r="G450" s="585"/>
      <c r="H450" s="585"/>
      <c r="I450" s="586"/>
      <c r="J450" s="1175"/>
      <c r="K450" s="1175"/>
      <c r="L450" s="587"/>
      <c r="M450" s="588"/>
      <c r="N450" s="588"/>
      <c r="O450" s="588"/>
      <c r="P450" s="588"/>
      <c r="Q450" s="588"/>
      <c r="R450" s="588"/>
      <c r="S450" s="588"/>
      <c r="T450" s="589"/>
      <c r="U450" s="589"/>
      <c r="V450" s="589"/>
      <c r="W450" s="590"/>
      <c r="X450" s="506" t="s">
        <v>379</v>
      </c>
      <c r="Y450" s="587"/>
      <c r="Z450" s="588"/>
      <c r="AA450" s="588"/>
      <c r="AB450" s="588"/>
      <c r="AC450" s="588"/>
      <c r="AD450" s="588"/>
      <c r="AE450" s="588"/>
      <c r="AF450" s="588"/>
      <c r="AG450" s="589"/>
      <c r="AH450" s="589"/>
      <c r="AI450" s="589"/>
      <c r="AJ450" s="590"/>
      <c r="AK450" s="506" t="s">
        <v>379</v>
      </c>
      <c r="AL450" s="503"/>
      <c r="AM450" s="503"/>
      <c r="AN450" s="503"/>
      <c r="AO450" s="503"/>
      <c r="AP450" s="503"/>
      <c r="AQ450" s="503"/>
      <c r="AR450" s="503"/>
      <c r="AS450" s="503"/>
      <c r="AT450" s="503"/>
      <c r="AU450" s="503"/>
      <c r="AV450" s="503"/>
      <c r="AW450" s="503"/>
      <c r="AX450" s="503"/>
      <c r="AY450" s="503"/>
      <c r="AZ450" s="503"/>
      <c r="BA450" s="503"/>
      <c r="BB450" s="503"/>
      <c r="BC450" s="503"/>
      <c r="BD450" s="503"/>
      <c r="BE450" s="503"/>
      <c r="BF450" s="503"/>
      <c r="BG450" s="503"/>
      <c r="BH450" s="503"/>
      <c r="BI450" s="503"/>
      <c r="BJ450" s="503"/>
      <c r="BK450" s="503"/>
      <c r="BL450" s="503"/>
      <c r="BM450" s="503"/>
      <c r="BN450" s="503"/>
      <c r="BO450" s="503"/>
      <c r="BP450" s="503"/>
      <c r="BQ450" s="503"/>
      <c r="BR450" s="503"/>
      <c r="BS450" s="503"/>
      <c r="BT450" s="503"/>
      <c r="BU450" s="503"/>
      <c r="BV450" s="503"/>
      <c r="BW450" s="503"/>
      <c r="BX450" s="503"/>
      <c r="BY450" s="503"/>
      <c r="BZ450" s="503"/>
      <c r="CA450" s="503"/>
      <c r="CB450" s="503"/>
      <c r="CC450" s="503"/>
      <c r="CD450" s="503"/>
      <c r="CE450" s="503"/>
      <c r="CF450" s="503"/>
      <c r="CG450" s="503"/>
      <c r="CH450" s="503"/>
      <c r="CI450" s="503"/>
      <c r="CJ450" s="503"/>
      <c r="CK450" s="503"/>
      <c r="CL450" s="503"/>
      <c r="CM450" s="503"/>
      <c r="CN450" s="503"/>
      <c r="CO450" s="503"/>
      <c r="CP450" s="503"/>
      <c r="CQ450" s="503"/>
      <c r="CR450" s="503"/>
      <c r="CS450" s="503"/>
      <c r="CT450" s="503"/>
      <c r="CU450" s="503"/>
      <c r="CV450" s="503"/>
      <c r="CW450" s="503"/>
      <c r="CX450" s="503"/>
      <c r="CY450" s="503"/>
      <c r="CZ450" s="503"/>
      <c r="DA450" s="503"/>
      <c r="DB450" s="503"/>
      <c r="DC450" s="503"/>
      <c r="DD450" s="503"/>
      <c r="DE450" s="503"/>
      <c r="DF450" s="503"/>
      <c r="DG450" s="503"/>
      <c r="DH450" s="503"/>
      <c r="DI450" s="503"/>
      <c r="DJ450" s="503"/>
      <c r="DK450" s="503"/>
      <c r="DL450" s="503"/>
      <c r="DM450" s="503"/>
      <c r="DN450" s="503"/>
      <c r="DO450" s="503"/>
      <c r="DP450" s="503"/>
      <c r="DQ450" s="503"/>
      <c r="DR450" s="503"/>
      <c r="DS450" s="503"/>
      <c r="DT450" s="503"/>
      <c r="DU450" s="503"/>
      <c r="DV450" s="503"/>
      <c r="DW450" s="503"/>
      <c r="DX450" s="503"/>
      <c r="DY450" s="503"/>
      <c r="DZ450" s="503"/>
      <c r="EA450" s="503"/>
      <c r="EB450" s="503"/>
    </row>
    <row r="451" spans="2:132" s="504" customFormat="1" ht="20.100000000000001" customHeight="1">
      <c r="B451" s="502"/>
      <c r="C451" s="509"/>
      <c r="D451" s="583" t="s">
        <v>391</v>
      </c>
      <c r="E451" s="583"/>
      <c r="F451" s="583"/>
      <c r="G451" s="583"/>
      <c r="H451" s="583"/>
      <c r="I451" s="584"/>
      <c r="J451" s="1174" t="s">
        <v>269</v>
      </c>
      <c r="K451" s="1174"/>
      <c r="L451" s="587" t="s">
        <v>390</v>
      </c>
      <c r="M451" s="588"/>
      <c r="N451" s="588"/>
      <c r="O451" s="588"/>
      <c r="P451" s="588"/>
      <c r="Q451" s="588"/>
      <c r="R451" s="588"/>
      <c r="S451" s="588"/>
      <c r="T451" s="589"/>
      <c r="U451" s="589"/>
      <c r="V451" s="589"/>
      <c r="W451" s="590"/>
      <c r="X451" s="506" t="s">
        <v>379</v>
      </c>
      <c r="Y451" s="587" t="s">
        <v>390</v>
      </c>
      <c r="Z451" s="588" t="s">
        <v>389</v>
      </c>
      <c r="AA451" s="588"/>
      <c r="AB451" s="588"/>
      <c r="AC451" s="588"/>
      <c r="AD451" s="588"/>
      <c r="AE451" s="588"/>
      <c r="AF451" s="588"/>
      <c r="AG451" s="589"/>
      <c r="AH451" s="589"/>
      <c r="AI451" s="589"/>
      <c r="AJ451" s="590"/>
      <c r="AK451" s="506" t="s">
        <v>379</v>
      </c>
      <c r="AL451" s="503"/>
      <c r="AM451" s="503"/>
      <c r="AN451" s="503"/>
      <c r="AO451" s="503"/>
      <c r="AP451" s="503"/>
      <c r="AQ451" s="503"/>
      <c r="AR451" s="503"/>
      <c r="AS451" s="503"/>
      <c r="AT451" s="503"/>
      <c r="AU451" s="503"/>
      <c r="AV451" s="503"/>
      <c r="AW451" s="503"/>
      <c r="AX451" s="503"/>
      <c r="AY451" s="503"/>
      <c r="AZ451" s="503"/>
      <c r="BA451" s="503"/>
      <c r="BB451" s="503"/>
      <c r="BC451" s="503"/>
      <c r="BD451" s="503"/>
      <c r="BE451" s="503"/>
      <c r="BF451" s="503"/>
      <c r="BG451" s="503"/>
      <c r="BH451" s="503"/>
      <c r="BI451" s="503"/>
      <c r="BJ451" s="503"/>
      <c r="BK451" s="503"/>
      <c r="BL451" s="503"/>
      <c r="BM451" s="503"/>
      <c r="BN451" s="503"/>
      <c r="BO451" s="503"/>
      <c r="BP451" s="503"/>
      <c r="BQ451" s="503"/>
      <c r="BR451" s="503"/>
      <c r="BS451" s="503"/>
      <c r="BT451" s="503"/>
      <c r="BU451" s="503"/>
      <c r="BV451" s="503"/>
      <c r="BW451" s="503"/>
      <c r="BX451" s="503"/>
      <c r="BY451" s="503"/>
      <c r="BZ451" s="503"/>
      <c r="CA451" s="503"/>
      <c r="CB451" s="503"/>
      <c r="CC451" s="503"/>
      <c r="CD451" s="503"/>
      <c r="CE451" s="503"/>
      <c r="CF451" s="503"/>
      <c r="CG451" s="503"/>
      <c r="CH451" s="503"/>
      <c r="CI451" s="503"/>
      <c r="CJ451" s="503"/>
      <c r="CK451" s="503"/>
      <c r="CL451" s="503"/>
      <c r="CM451" s="503"/>
      <c r="CN451" s="503"/>
      <c r="CO451" s="503"/>
      <c r="CP451" s="503"/>
      <c r="CQ451" s="503"/>
      <c r="CR451" s="503"/>
      <c r="CS451" s="503"/>
      <c r="CT451" s="503"/>
      <c r="CU451" s="503"/>
      <c r="CV451" s="503"/>
      <c r="CW451" s="503"/>
      <c r="CX451" s="503"/>
      <c r="CY451" s="503"/>
      <c r="CZ451" s="503"/>
      <c r="DA451" s="503"/>
      <c r="DB451" s="503"/>
      <c r="DC451" s="503"/>
      <c r="DD451" s="503"/>
      <c r="DE451" s="503"/>
      <c r="DF451" s="503"/>
      <c r="DG451" s="503"/>
      <c r="DH451" s="503"/>
      <c r="DI451" s="503"/>
      <c r="DJ451" s="503"/>
      <c r="DK451" s="503"/>
      <c r="DL451" s="503"/>
      <c r="DM451" s="503"/>
      <c r="DN451" s="503"/>
      <c r="DO451" s="503"/>
      <c r="DP451" s="503"/>
      <c r="DQ451" s="503"/>
      <c r="DR451" s="503"/>
      <c r="DS451" s="503"/>
      <c r="DT451" s="503"/>
      <c r="DU451" s="503"/>
      <c r="DV451" s="503"/>
      <c r="DW451" s="503"/>
      <c r="DX451" s="503"/>
      <c r="DY451" s="503"/>
      <c r="DZ451" s="503"/>
      <c r="EA451" s="503"/>
      <c r="EB451" s="503"/>
    </row>
    <row r="452" spans="2:132" s="504" customFormat="1" ht="20.100000000000001" customHeight="1">
      <c r="B452" s="502"/>
      <c r="C452" s="508"/>
      <c r="D452" s="585"/>
      <c r="E452" s="585"/>
      <c r="F452" s="585"/>
      <c r="G452" s="585"/>
      <c r="H452" s="585"/>
      <c r="I452" s="586"/>
      <c r="J452" s="1175"/>
      <c r="K452" s="1175"/>
      <c r="L452" s="587"/>
      <c r="M452" s="588"/>
      <c r="N452" s="588"/>
      <c r="O452" s="588"/>
      <c r="P452" s="588"/>
      <c r="Q452" s="588"/>
      <c r="R452" s="588"/>
      <c r="S452" s="588"/>
      <c r="T452" s="589"/>
      <c r="U452" s="589"/>
      <c r="V452" s="589"/>
      <c r="W452" s="590"/>
      <c r="X452" s="506" t="s">
        <v>379</v>
      </c>
      <c r="Y452" s="587"/>
      <c r="Z452" s="588"/>
      <c r="AA452" s="588"/>
      <c r="AB452" s="588"/>
      <c r="AC452" s="588"/>
      <c r="AD452" s="588"/>
      <c r="AE452" s="588"/>
      <c r="AF452" s="588"/>
      <c r="AG452" s="589"/>
      <c r="AH452" s="589"/>
      <c r="AI452" s="589"/>
      <c r="AJ452" s="590"/>
      <c r="AK452" s="506" t="s">
        <v>379</v>
      </c>
      <c r="AL452" s="503"/>
      <c r="AM452" s="503"/>
      <c r="AN452" s="503"/>
      <c r="AO452" s="503"/>
      <c r="AP452" s="503"/>
      <c r="AQ452" s="503"/>
      <c r="AR452" s="503"/>
      <c r="AS452" s="503"/>
      <c r="AT452" s="503"/>
      <c r="AU452" s="503"/>
      <c r="AV452" s="503"/>
      <c r="AW452" s="503"/>
      <c r="AX452" s="503"/>
      <c r="AY452" s="503"/>
      <c r="AZ452" s="503"/>
      <c r="BA452" s="503"/>
      <c r="BB452" s="503"/>
      <c r="BC452" s="503"/>
      <c r="BD452" s="503"/>
      <c r="BE452" s="503"/>
      <c r="BF452" s="503"/>
      <c r="BG452" s="503"/>
      <c r="BH452" s="503"/>
      <c r="BI452" s="503"/>
      <c r="BJ452" s="503"/>
      <c r="BK452" s="503"/>
      <c r="BL452" s="503"/>
      <c r="BM452" s="503"/>
      <c r="BN452" s="503"/>
      <c r="BO452" s="503"/>
      <c r="BP452" s="503"/>
      <c r="BQ452" s="503"/>
      <c r="BR452" s="503"/>
      <c r="BS452" s="503"/>
      <c r="BT452" s="503"/>
      <c r="BU452" s="503"/>
      <c r="BV452" s="503"/>
      <c r="BW452" s="503"/>
      <c r="BX452" s="503"/>
      <c r="BY452" s="503"/>
      <c r="BZ452" s="503"/>
      <c r="CA452" s="503"/>
      <c r="CB452" s="503"/>
      <c r="CC452" s="503"/>
      <c r="CD452" s="503"/>
      <c r="CE452" s="503"/>
      <c r="CF452" s="503"/>
      <c r="CG452" s="503"/>
      <c r="CH452" s="503"/>
      <c r="CI452" s="503"/>
      <c r="CJ452" s="503"/>
      <c r="CK452" s="503"/>
      <c r="CL452" s="503"/>
      <c r="CM452" s="503"/>
      <c r="CN452" s="503"/>
      <c r="CO452" s="503"/>
      <c r="CP452" s="503"/>
      <c r="CQ452" s="503"/>
      <c r="CR452" s="503"/>
      <c r="CS452" s="503"/>
      <c r="CT452" s="503"/>
      <c r="CU452" s="503"/>
      <c r="CV452" s="503"/>
      <c r="CW452" s="503"/>
      <c r="CX452" s="503"/>
      <c r="CY452" s="503"/>
      <c r="CZ452" s="503"/>
      <c r="DA452" s="503"/>
      <c r="DB452" s="503"/>
      <c r="DC452" s="503"/>
      <c r="DD452" s="503"/>
      <c r="DE452" s="503"/>
      <c r="DF452" s="503"/>
      <c r="DG452" s="503"/>
      <c r="DH452" s="503"/>
      <c r="DI452" s="503"/>
      <c r="DJ452" s="503"/>
      <c r="DK452" s="503"/>
      <c r="DL452" s="503"/>
      <c r="DM452" s="503"/>
      <c r="DN452" s="503"/>
      <c r="DO452" s="503"/>
      <c r="DP452" s="503"/>
      <c r="DQ452" s="503"/>
      <c r="DR452" s="503"/>
      <c r="DS452" s="503"/>
      <c r="DT452" s="503"/>
      <c r="DU452" s="503"/>
      <c r="DV452" s="503"/>
      <c r="DW452" s="503"/>
      <c r="DX452" s="503"/>
      <c r="DY452" s="503"/>
      <c r="DZ452" s="503"/>
      <c r="EA452" s="503"/>
      <c r="EB452" s="503"/>
    </row>
    <row r="453" spans="2:132" s="504" customFormat="1" ht="20.100000000000001" customHeight="1">
      <c r="B453" s="502"/>
      <c r="C453" s="1184" t="s">
        <v>388</v>
      </c>
      <c r="D453" s="581"/>
      <c r="E453" s="581"/>
      <c r="F453" s="581"/>
      <c r="G453" s="581"/>
      <c r="H453" s="581"/>
      <c r="I453" s="582"/>
      <c r="J453" s="1174" t="s">
        <v>269</v>
      </c>
      <c r="K453" s="1174"/>
      <c r="L453" s="1185" t="s">
        <v>387</v>
      </c>
      <c r="M453" s="1182"/>
      <c r="N453" s="502"/>
      <c r="O453" s="502"/>
      <c r="P453" s="502"/>
      <c r="Q453" s="502"/>
      <c r="R453" s="1187"/>
      <c r="S453" s="1187"/>
      <c r="T453" s="1187"/>
      <c r="U453" s="1187"/>
      <c r="V453" s="1187"/>
      <c r="W453" s="1187"/>
      <c r="X453" s="1183" t="s">
        <v>379</v>
      </c>
      <c r="Y453" s="510"/>
      <c r="Z453" s="511"/>
      <c r="AA453" s="511"/>
      <c r="AB453" s="511"/>
      <c r="AC453" s="511"/>
      <c r="AD453" s="511"/>
      <c r="AE453" s="511"/>
      <c r="AF453" s="511"/>
      <c r="AG453" s="511"/>
      <c r="AH453" s="511"/>
      <c r="AI453" s="511"/>
      <c r="AJ453" s="511"/>
      <c r="AK453" s="512"/>
      <c r="AL453" s="503"/>
      <c r="AM453" s="503"/>
      <c r="AN453" s="503"/>
      <c r="AO453" s="503"/>
      <c r="AP453" s="503"/>
      <c r="AQ453" s="503"/>
      <c r="AR453" s="503"/>
      <c r="AS453" s="503"/>
      <c r="AT453" s="503"/>
      <c r="AU453" s="503"/>
      <c r="AV453" s="503"/>
      <c r="AW453" s="503"/>
      <c r="AX453" s="503"/>
      <c r="AY453" s="503"/>
      <c r="AZ453" s="503"/>
      <c r="BA453" s="503"/>
      <c r="BB453" s="503"/>
      <c r="BC453" s="503"/>
      <c r="BD453" s="503"/>
      <c r="BE453" s="503"/>
      <c r="BF453" s="503"/>
      <c r="BG453" s="503"/>
      <c r="BH453" s="503"/>
      <c r="BI453" s="503"/>
      <c r="BJ453" s="503"/>
      <c r="BK453" s="503"/>
      <c r="BL453" s="503"/>
      <c r="BM453" s="503"/>
      <c r="BN453" s="503"/>
      <c r="BO453" s="503"/>
      <c r="BP453" s="503"/>
      <c r="BQ453" s="503"/>
      <c r="BR453" s="503"/>
      <c r="BS453" s="503"/>
      <c r="BT453" s="503"/>
      <c r="BU453" s="503"/>
      <c r="BV453" s="503"/>
      <c r="BW453" s="503"/>
      <c r="BX453" s="503"/>
      <c r="BY453" s="503"/>
      <c r="BZ453" s="503"/>
      <c r="CA453" s="503"/>
      <c r="CB453" s="503"/>
      <c r="CC453" s="503"/>
      <c r="CD453" s="503"/>
      <c r="CE453" s="503"/>
      <c r="CF453" s="503"/>
      <c r="CG453" s="503"/>
      <c r="CH453" s="503"/>
      <c r="CI453" s="503"/>
      <c r="CJ453" s="503"/>
      <c r="CK453" s="503"/>
      <c r="CL453" s="503"/>
      <c r="CM453" s="503"/>
      <c r="CN453" s="503"/>
      <c r="CO453" s="503"/>
      <c r="CP453" s="503"/>
      <c r="CQ453" s="503"/>
      <c r="CR453" s="503"/>
      <c r="CS453" s="503"/>
      <c r="CT453" s="503"/>
      <c r="CU453" s="503"/>
      <c r="CV453" s="503"/>
      <c r="CW453" s="503"/>
      <c r="CX453" s="503"/>
      <c r="CY453" s="503"/>
      <c r="CZ453" s="503"/>
      <c r="DA453" s="503"/>
      <c r="DB453" s="503"/>
      <c r="DC453" s="503"/>
      <c r="DD453" s="503"/>
      <c r="DE453" s="503"/>
      <c r="DF453" s="503"/>
      <c r="DG453" s="503"/>
      <c r="DH453" s="503"/>
      <c r="DI453" s="503"/>
      <c r="DJ453" s="503"/>
      <c r="DK453" s="503"/>
      <c r="DL453" s="503"/>
      <c r="DM453" s="503"/>
      <c r="DN453" s="503"/>
      <c r="DO453" s="503"/>
      <c r="DP453" s="503"/>
      <c r="DQ453" s="503"/>
      <c r="DR453" s="503"/>
      <c r="DS453" s="503"/>
      <c r="DT453" s="503"/>
      <c r="DU453" s="503"/>
      <c r="DV453" s="503"/>
      <c r="DW453" s="503"/>
      <c r="DX453" s="503"/>
      <c r="DY453" s="503"/>
      <c r="DZ453" s="503"/>
      <c r="EA453" s="503"/>
      <c r="EB453" s="503"/>
    </row>
    <row r="454" spans="2:132" s="504" customFormat="1" ht="20.100000000000001" customHeight="1">
      <c r="B454" s="502"/>
      <c r="C454" s="580"/>
      <c r="D454" s="581"/>
      <c r="E454" s="581"/>
      <c r="F454" s="581"/>
      <c r="G454" s="581"/>
      <c r="H454" s="581"/>
      <c r="I454" s="582"/>
      <c r="J454" s="1175"/>
      <c r="K454" s="1175"/>
      <c r="L454" s="1186"/>
      <c r="M454" s="585"/>
      <c r="N454" s="513"/>
      <c r="O454" s="513"/>
      <c r="P454" s="513"/>
      <c r="Q454" s="513"/>
      <c r="R454" s="1188"/>
      <c r="S454" s="1188"/>
      <c r="T454" s="1188"/>
      <c r="U454" s="1188"/>
      <c r="V454" s="1188"/>
      <c r="W454" s="1188"/>
      <c r="X454" s="586"/>
      <c r="Y454" s="514"/>
      <c r="Z454" s="513"/>
      <c r="AA454" s="513"/>
      <c r="AB454" s="513"/>
      <c r="AC454" s="513"/>
      <c r="AD454" s="513"/>
      <c r="AE454" s="513"/>
      <c r="AF454" s="513"/>
      <c r="AG454" s="513"/>
      <c r="AH454" s="513"/>
      <c r="AI454" s="513"/>
      <c r="AJ454" s="513"/>
      <c r="AK454" s="515"/>
      <c r="AL454" s="503"/>
      <c r="AM454" s="503"/>
      <c r="AN454" s="503"/>
      <c r="AO454" s="503"/>
      <c r="AP454" s="503"/>
      <c r="AQ454" s="503"/>
      <c r="AR454" s="503"/>
      <c r="AS454" s="503"/>
      <c r="AT454" s="503"/>
      <c r="AU454" s="503"/>
      <c r="AV454" s="503"/>
      <c r="AW454" s="503"/>
      <c r="AX454" s="503"/>
      <c r="AY454" s="503"/>
      <c r="AZ454" s="503"/>
      <c r="BA454" s="503"/>
      <c r="BB454" s="503"/>
      <c r="BC454" s="503"/>
      <c r="BD454" s="503"/>
      <c r="BE454" s="503"/>
      <c r="BF454" s="503"/>
      <c r="BG454" s="503"/>
      <c r="BH454" s="503"/>
      <c r="BI454" s="503"/>
      <c r="BJ454" s="503"/>
      <c r="BK454" s="503"/>
      <c r="BL454" s="503"/>
      <c r="BM454" s="503"/>
      <c r="BN454" s="503"/>
      <c r="BO454" s="503"/>
      <c r="BP454" s="503"/>
      <c r="BQ454" s="503"/>
      <c r="BR454" s="503"/>
      <c r="BS454" s="503"/>
      <c r="BT454" s="503"/>
      <c r="BU454" s="503"/>
      <c r="BV454" s="503"/>
      <c r="BW454" s="503"/>
      <c r="BX454" s="503"/>
      <c r="BY454" s="503"/>
      <c r="BZ454" s="503"/>
      <c r="CA454" s="503"/>
      <c r="CB454" s="503"/>
      <c r="CC454" s="503"/>
      <c r="CD454" s="503"/>
      <c r="CE454" s="503"/>
      <c r="CF454" s="503"/>
      <c r="CG454" s="503"/>
      <c r="CH454" s="503"/>
      <c r="CI454" s="503"/>
      <c r="CJ454" s="503"/>
      <c r="CK454" s="503"/>
      <c r="CL454" s="503"/>
      <c r="CM454" s="503"/>
      <c r="CN454" s="503"/>
      <c r="CO454" s="503"/>
      <c r="CP454" s="503"/>
      <c r="CQ454" s="503"/>
      <c r="CR454" s="503"/>
      <c r="CS454" s="503"/>
      <c r="CT454" s="503"/>
      <c r="CU454" s="503"/>
      <c r="CV454" s="503"/>
      <c r="CW454" s="503"/>
      <c r="CX454" s="503"/>
      <c r="CY454" s="503"/>
      <c r="CZ454" s="503"/>
      <c r="DA454" s="503"/>
      <c r="DB454" s="503"/>
      <c r="DC454" s="503"/>
      <c r="DD454" s="503"/>
      <c r="DE454" s="503"/>
      <c r="DF454" s="503"/>
      <c r="DG454" s="503"/>
      <c r="DH454" s="503"/>
      <c r="DI454" s="503"/>
      <c r="DJ454" s="503"/>
      <c r="DK454" s="503"/>
      <c r="DL454" s="503"/>
      <c r="DM454" s="503"/>
      <c r="DN454" s="503"/>
      <c r="DO454" s="503"/>
      <c r="DP454" s="503"/>
      <c r="DQ454" s="503"/>
      <c r="DR454" s="503"/>
      <c r="DS454" s="503"/>
      <c r="DT454" s="503"/>
      <c r="DU454" s="503"/>
      <c r="DV454" s="503"/>
      <c r="DW454" s="503"/>
      <c r="DX454" s="503"/>
      <c r="DY454" s="503"/>
      <c r="DZ454" s="503"/>
      <c r="EA454" s="503"/>
      <c r="EB454" s="503"/>
    </row>
    <row r="455" spans="2:132" s="504" customFormat="1" ht="20.100000000000001" customHeight="1">
      <c r="B455" s="502"/>
      <c r="C455" s="580" t="s">
        <v>386</v>
      </c>
      <c r="D455" s="581"/>
      <c r="E455" s="581"/>
      <c r="F455" s="581"/>
      <c r="G455" s="581"/>
      <c r="H455" s="581"/>
      <c r="I455" s="582"/>
      <c r="J455" s="1174" t="s">
        <v>269</v>
      </c>
      <c r="K455" s="1174"/>
      <c r="L455" s="1202" t="s">
        <v>384</v>
      </c>
      <c r="M455" s="1203"/>
      <c r="N455" s="1203"/>
      <c r="O455" s="1187"/>
      <c r="P455" s="1187"/>
      <c r="Q455" s="1187"/>
      <c r="R455" s="1187"/>
      <c r="S455" s="1187"/>
      <c r="T455" s="1187"/>
      <c r="U455" s="1187"/>
      <c r="V455" s="1187"/>
      <c r="W455" s="1187"/>
      <c r="X455" s="582" t="s">
        <v>379</v>
      </c>
      <c r="Y455" s="1189" t="s">
        <v>383</v>
      </c>
      <c r="Z455" s="1190"/>
      <c r="AA455" s="1190"/>
      <c r="AB455" s="1190"/>
      <c r="AC455" s="1190"/>
      <c r="AD455" s="1190"/>
      <c r="AE455" s="1190"/>
      <c r="AF455" s="1190"/>
      <c r="AG455" s="1190"/>
      <c r="AH455" s="1190"/>
      <c r="AI455" s="1190"/>
      <c r="AJ455" s="1190"/>
      <c r="AK455" s="1191"/>
      <c r="AL455" s="503"/>
      <c r="AM455" s="516"/>
      <c r="AN455" s="516"/>
      <c r="AO455" s="516"/>
      <c r="AP455" s="516"/>
      <c r="AQ455" s="516"/>
      <c r="AR455" s="516"/>
      <c r="AS455" s="516"/>
      <c r="AT455" s="516"/>
      <c r="AU455" s="516"/>
      <c r="AV455" s="516"/>
      <c r="AW455" s="516"/>
      <c r="AX455" s="516"/>
      <c r="AY455" s="516"/>
      <c r="AZ455" s="516"/>
      <c r="BA455" s="516"/>
      <c r="BB455" s="516"/>
      <c r="BC455" s="516"/>
      <c r="BD455" s="516"/>
      <c r="BE455" s="516"/>
      <c r="BF455" s="516"/>
      <c r="BG455" s="516"/>
      <c r="BH455" s="516"/>
      <c r="BI455" s="516"/>
      <c r="BJ455" s="516"/>
      <c r="BK455" s="516"/>
      <c r="BL455" s="516"/>
      <c r="BM455" s="516"/>
      <c r="BN455" s="503"/>
      <c r="BO455" s="503"/>
      <c r="BP455" s="503"/>
      <c r="BQ455" s="503"/>
      <c r="BR455" s="503"/>
      <c r="BS455" s="503"/>
      <c r="BT455" s="503"/>
      <c r="BU455" s="503"/>
      <c r="BV455" s="503"/>
      <c r="BW455" s="503"/>
      <c r="BX455" s="503"/>
      <c r="BY455" s="503"/>
      <c r="BZ455" s="503"/>
      <c r="CA455" s="503"/>
      <c r="CB455" s="503"/>
      <c r="CC455" s="503"/>
      <c r="CD455" s="503"/>
      <c r="CE455" s="503"/>
      <c r="CF455" s="503"/>
      <c r="CG455" s="503"/>
      <c r="CH455" s="503"/>
      <c r="CI455" s="503"/>
      <c r="CJ455" s="503"/>
      <c r="CK455" s="503"/>
      <c r="CL455" s="503"/>
      <c r="CM455" s="503"/>
      <c r="CN455" s="503"/>
      <c r="CO455" s="503"/>
      <c r="CP455" s="503"/>
      <c r="CQ455" s="503"/>
      <c r="CR455" s="503"/>
      <c r="CS455" s="503"/>
      <c r="CT455" s="503"/>
      <c r="CU455" s="503"/>
      <c r="CV455" s="503"/>
      <c r="CW455" s="503"/>
      <c r="CX455" s="503"/>
      <c r="CY455" s="503"/>
      <c r="CZ455" s="503"/>
      <c r="DA455" s="503"/>
      <c r="DB455" s="503"/>
      <c r="DC455" s="503"/>
      <c r="DD455" s="503"/>
      <c r="DE455" s="503"/>
      <c r="DF455" s="503"/>
      <c r="DG455" s="503"/>
      <c r="DH455" s="503"/>
      <c r="DI455" s="503"/>
      <c r="DJ455" s="503"/>
      <c r="DK455" s="503"/>
      <c r="DL455" s="503"/>
      <c r="DM455" s="503"/>
      <c r="DN455" s="503"/>
      <c r="DO455" s="503"/>
      <c r="DP455" s="503"/>
      <c r="DQ455" s="503"/>
      <c r="DR455" s="503"/>
      <c r="DS455" s="503"/>
      <c r="DT455" s="503"/>
      <c r="DU455" s="503"/>
      <c r="DV455" s="503"/>
      <c r="DW455" s="503"/>
      <c r="DX455" s="503"/>
      <c r="DY455" s="503"/>
      <c r="DZ455" s="503"/>
      <c r="EA455" s="503"/>
      <c r="EB455" s="503"/>
    </row>
    <row r="456" spans="2:132" s="504" customFormat="1" ht="20.100000000000001" customHeight="1">
      <c r="B456" s="502"/>
      <c r="C456" s="580"/>
      <c r="D456" s="581"/>
      <c r="E456" s="581"/>
      <c r="F456" s="581"/>
      <c r="G456" s="581"/>
      <c r="H456" s="581"/>
      <c r="I456" s="582"/>
      <c r="J456" s="1175"/>
      <c r="K456" s="1175"/>
      <c r="L456" s="1202"/>
      <c r="M456" s="1203"/>
      <c r="N456" s="1203"/>
      <c r="O456" s="1188"/>
      <c r="P456" s="1188"/>
      <c r="Q456" s="1188"/>
      <c r="R456" s="1188"/>
      <c r="S456" s="1188"/>
      <c r="T456" s="1188"/>
      <c r="U456" s="1188"/>
      <c r="V456" s="1188"/>
      <c r="W456" s="1188"/>
      <c r="X456" s="582"/>
      <c r="Y456" s="1192"/>
      <c r="Z456" s="1193"/>
      <c r="AA456" s="1193"/>
      <c r="AB456" s="1193"/>
      <c r="AC456" s="1193"/>
      <c r="AD456" s="1193"/>
      <c r="AE456" s="1193"/>
      <c r="AF456" s="1193"/>
      <c r="AG456" s="1193"/>
      <c r="AH456" s="1193"/>
      <c r="AI456" s="1193"/>
      <c r="AJ456" s="1193"/>
      <c r="AK456" s="1194"/>
      <c r="AL456" s="503"/>
      <c r="AM456" s="503"/>
      <c r="AN456" s="503"/>
      <c r="AO456" s="503"/>
      <c r="AP456" s="503"/>
      <c r="AQ456" s="503"/>
      <c r="AR456" s="503"/>
      <c r="AS456" s="503"/>
      <c r="AT456" s="503"/>
      <c r="AU456" s="503"/>
      <c r="AV456" s="503"/>
      <c r="AW456" s="503"/>
      <c r="AX456" s="503"/>
      <c r="AY456" s="503"/>
      <c r="AZ456" s="503"/>
      <c r="BA456" s="503"/>
      <c r="BB456" s="503"/>
      <c r="BC456" s="503"/>
      <c r="BD456" s="503"/>
      <c r="BE456" s="503"/>
      <c r="BF456" s="503"/>
      <c r="BG456" s="503"/>
      <c r="BH456" s="503"/>
      <c r="BI456" s="503"/>
      <c r="BJ456" s="503"/>
      <c r="BK456" s="503"/>
      <c r="BL456" s="503"/>
      <c r="BM456" s="503"/>
      <c r="BN456" s="503"/>
      <c r="BO456" s="503"/>
      <c r="BP456" s="503"/>
      <c r="BQ456" s="503"/>
      <c r="BR456" s="503"/>
      <c r="BS456" s="503"/>
      <c r="BT456" s="503"/>
      <c r="BU456" s="503"/>
      <c r="BV456" s="503"/>
      <c r="BW456" s="503"/>
      <c r="BX456" s="503"/>
      <c r="BY456" s="503"/>
      <c r="BZ456" s="503"/>
      <c r="CA456" s="503"/>
      <c r="CB456" s="503"/>
      <c r="CC456" s="503"/>
      <c r="CD456" s="503"/>
      <c r="CE456" s="503"/>
      <c r="CF456" s="503"/>
      <c r="CG456" s="503"/>
      <c r="CH456" s="503"/>
      <c r="CI456" s="503"/>
      <c r="CJ456" s="503"/>
      <c r="CK456" s="503"/>
      <c r="CL456" s="503"/>
      <c r="CM456" s="503"/>
      <c r="CN456" s="503"/>
      <c r="CO456" s="503"/>
      <c r="CP456" s="503"/>
      <c r="CQ456" s="503"/>
      <c r="CR456" s="503"/>
      <c r="CS456" s="503"/>
      <c r="CT456" s="503"/>
      <c r="CU456" s="503"/>
      <c r="CV456" s="503"/>
      <c r="CW456" s="503"/>
      <c r="CX456" s="503"/>
      <c r="CY456" s="503"/>
      <c r="CZ456" s="503"/>
      <c r="DA456" s="503"/>
      <c r="DB456" s="503"/>
      <c r="DC456" s="503"/>
      <c r="DD456" s="503"/>
      <c r="DE456" s="503"/>
      <c r="DF456" s="503"/>
      <c r="DG456" s="503"/>
      <c r="DH456" s="503"/>
      <c r="DI456" s="503"/>
      <c r="DJ456" s="503"/>
      <c r="DK456" s="503"/>
      <c r="DL456" s="503"/>
      <c r="DM456" s="503"/>
      <c r="DN456" s="503"/>
      <c r="DO456" s="503"/>
      <c r="DP456" s="503"/>
      <c r="DQ456" s="503"/>
      <c r="DR456" s="503"/>
      <c r="DS456" s="503"/>
      <c r="DT456" s="503"/>
      <c r="DU456" s="503"/>
      <c r="DV456" s="503"/>
      <c r="DW456" s="503"/>
      <c r="DX456" s="503"/>
      <c r="DY456" s="503"/>
      <c r="DZ456" s="503"/>
      <c r="EA456" s="503"/>
      <c r="EB456" s="503"/>
    </row>
    <row r="457" spans="2:132" s="504" customFormat="1" ht="20.100000000000001" customHeight="1">
      <c r="B457" s="502"/>
      <c r="C457" s="580" t="s">
        <v>385</v>
      </c>
      <c r="D457" s="581"/>
      <c r="E457" s="581"/>
      <c r="F457" s="581"/>
      <c r="G457" s="581"/>
      <c r="H457" s="581"/>
      <c r="I457" s="582"/>
      <c r="J457" s="1174" t="s">
        <v>269</v>
      </c>
      <c r="K457" s="1174"/>
      <c r="L457" s="1202" t="s">
        <v>384</v>
      </c>
      <c r="M457" s="1203"/>
      <c r="N457" s="1203"/>
      <c r="O457" s="1187"/>
      <c r="P457" s="1187"/>
      <c r="Q457" s="1187"/>
      <c r="R457" s="1187"/>
      <c r="S457" s="1187"/>
      <c r="T457" s="1187"/>
      <c r="U457" s="1187"/>
      <c r="V457" s="1187"/>
      <c r="W457" s="1187"/>
      <c r="X457" s="582" t="s">
        <v>379</v>
      </c>
      <c r="Y457" s="1189" t="s">
        <v>383</v>
      </c>
      <c r="Z457" s="1190"/>
      <c r="AA457" s="1190"/>
      <c r="AB457" s="1190"/>
      <c r="AC457" s="1190"/>
      <c r="AD457" s="1190"/>
      <c r="AE457" s="1190"/>
      <c r="AF457" s="1190"/>
      <c r="AG457" s="1190"/>
      <c r="AH457" s="1190"/>
      <c r="AI457" s="1190"/>
      <c r="AJ457" s="1190"/>
      <c r="AK457" s="1191"/>
      <c r="AL457" s="503"/>
      <c r="AM457" s="503"/>
      <c r="AN457" s="503"/>
      <c r="AO457" s="503"/>
      <c r="AP457" s="503"/>
      <c r="AQ457" s="503"/>
      <c r="AR457" s="503"/>
      <c r="AS457" s="503"/>
      <c r="AT457" s="503"/>
      <c r="AU457" s="503"/>
      <c r="AV457" s="503"/>
      <c r="AW457" s="503"/>
      <c r="AX457" s="503"/>
      <c r="AY457" s="503"/>
      <c r="AZ457" s="503"/>
      <c r="BA457" s="503"/>
      <c r="BB457" s="503"/>
      <c r="BC457" s="503"/>
      <c r="BD457" s="503"/>
      <c r="BE457" s="503"/>
      <c r="BF457" s="503"/>
      <c r="BG457" s="503"/>
      <c r="BH457" s="503"/>
      <c r="BI457" s="503"/>
      <c r="BJ457" s="503"/>
      <c r="BK457" s="503"/>
      <c r="BL457" s="503"/>
      <c r="BM457" s="503"/>
      <c r="BN457" s="503"/>
      <c r="BO457" s="503"/>
      <c r="BP457" s="503"/>
      <c r="BQ457" s="503"/>
      <c r="BR457" s="503"/>
      <c r="BS457" s="503"/>
      <c r="BT457" s="503"/>
      <c r="BU457" s="503"/>
      <c r="BV457" s="503"/>
      <c r="BW457" s="503"/>
      <c r="BX457" s="503"/>
      <c r="BY457" s="503"/>
      <c r="BZ457" s="503"/>
      <c r="CA457" s="503"/>
      <c r="CB457" s="503"/>
      <c r="CC457" s="503"/>
      <c r="CD457" s="503"/>
      <c r="CE457" s="503"/>
      <c r="CF457" s="503"/>
      <c r="CG457" s="503"/>
      <c r="CH457" s="503"/>
      <c r="CI457" s="503"/>
      <c r="CJ457" s="503"/>
      <c r="CK457" s="503"/>
      <c r="CL457" s="503"/>
      <c r="CM457" s="503"/>
      <c r="CN457" s="503"/>
      <c r="CO457" s="503"/>
      <c r="CP457" s="503"/>
      <c r="CQ457" s="503"/>
      <c r="CR457" s="503"/>
      <c r="CS457" s="503"/>
      <c r="CT457" s="503"/>
      <c r="CU457" s="503"/>
      <c r="CV457" s="503"/>
      <c r="CW457" s="503"/>
      <c r="CX457" s="503"/>
      <c r="CY457" s="503"/>
      <c r="CZ457" s="503"/>
      <c r="DA457" s="503"/>
      <c r="DB457" s="503"/>
      <c r="DC457" s="503"/>
      <c r="DD457" s="503"/>
      <c r="DE457" s="503"/>
      <c r="DF457" s="503"/>
      <c r="DG457" s="503"/>
      <c r="DH457" s="503"/>
      <c r="DI457" s="503"/>
      <c r="DJ457" s="503"/>
      <c r="DK457" s="503"/>
      <c r="DL457" s="503"/>
      <c r="DM457" s="503"/>
      <c r="DN457" s="503"/>
      <c r="DO457" s="503"/>
      <c r="DP457" s="503"/>
      <c r="DQ457" s="503"/>
      <c r="DR457" s="503"/>
      <c r="DS457" s="503"/>
      <c r="DT457" s="503"/>
      <c r="DU457" s="503"/>
      <c r="DV457" s="503"/>
      <c r="DW457" s="503"/>
      <c r="DX457" s="503"/>
      <c r="DY457" s="503"/>
      <c r="DZ457" s="503"/>
      <c r="EA457" s="503"/>
      <c r="EB457" s="503"/>
    </row>
    <row r="458" spans="2:132" s="504" customFormat="1" ht="18" customHeight="1">
      <c r="B458" s="502"/>
      <c r="C458" s="580"/>
      <c r="D458" s="581"/>
      <c r="E458" s="581"/>
      <c r="F458" s="581"/>
      <c r="G458" s="581"/>
      <c r="H458" s="581"/>
      <c r="I458" s="582"/>
      <c r="J458" s="1175"/>
      <c r="K458" s="1175"/>
      <c r="L458" s="1202"/>
      <c r="M458" s="1203"/>
      <c r="N458" s="1203"/>
      <c r="O458" s="1188"/>
      <c r="P458" s="1188"/>
      <c r="Q458" s="1188"/>
      <c r="R458" s="1188"/>
      <c r="S458" s="1188"/>
      <c r="T458" s="1188"/>
      <c r="U458" s="1188"/>
      <c r="V458" s="1188"/>
      <c r="W458" s="1188"/>
      <c r="X458" s="582"/>
      <c r="Y458" s="1192"/>
      <c r="Z458" s="1193"/>
      <c r="AA458" s="1193"/>
      <c r="AB458" s="1193"/>
      <c r="AC458" s="1193"/>
      <c r="AD458" s="1193"/>
      <c r="AE458" s="1193"/>
      <c r="AF458" s="1193"/>
      <c r="AG458" s="1193"/>
      <c r="AH458" s="1193"/>
      <c r="AI458" s="1193"/>
      <c r="AJ458" s="1193"/>
      <c r="AK458" s="1194"/>
      <c r="AL458" s="503"/>
      <c r="AM458" s="503"/>
      <c r="AN458" s="503"/>
      <c r="AO458" s="503"/>
      <c r="AP458" s="503"/>
      <c r="AQ458" s="503"/>
      <c r="AR458" s="503"/>
      <c r="AS458" s="503"/>
      <c r="AT458" s="503"/>
      <c r="AU458" s="503"/>
      <c r="AV458" s="503"/>
      <c r="AW458" s="503"/>
      <c r="AX458" s="503"/>
      <c r="AY458" s="503"/>
      <c r="AZ458" s="503"/>
      <c r="BA458" s="503"/>
      <c r="BB458" s="503"/>
      <c r="BC458" s="503"/>
      <c r="BD458" s="503"/>
      <c r="BE458" s="503"/>
      <c r="BF458" s="503"/>
      <c r="BG458" s="503"/>
      <c r="BH458" s="503"/>
      <c r="BI458" s="503"/>
      <c r="BJ458" s="503"/>
      <c r="BK458" s="503"/>
      <c r="BL458" s="503"/>
      <c r="BM458" s="503"/>
      <c r="BN458" s="503"/>
      <c r="BO458" s="503"/>
      <c r="BP458" s="503"/>
      <c r="BQ458" s="503"/>
      <c r="BR458" s="503"/>
      <c r="BS458" s="503"/>
      <c r="BT458" s="503"/>
      <c r="BU458" s="503"/>
      <c r="BV458" s="503"/>
      <c r="BW458" s="503"/>
      <c r="BX458" s="503"/>
      <c r="BY458" s="503"/>
      <c r="BZ458" s="503"/>
      <c r="CA458" s="503"/>
      <c r="CB458" s="503"/>
      <c r="CC458" s="503"/>
      <c r="CD458" s="503"/>
      <c r="CE458" s="503"/>
      <c r="CF458" s="503"/>
      <c r="CG458" s="503"/>
      <c r="CH458" s="503"/>
      <c r="CI458" s="503"/>
      <c r="CJ458" s="503"/>
      <c r="CK458" s="503"/>
      <c r="CL458" s="503"/>
      <c r="CM458" s="503"/>
      <c r="CN458" s="503"/>
      <c r="CO458" s="503"/>
      <c r="CP458" s="503"/>
      <c r="CQ458" s="503"/>
      <c r="CR458" s="503"/>
      <c r="CS458" s="503"/>
      <c r="CT458" s="503"/>
      <c r="CU458" s="503"/>
      <c r="CV458" s="503"/>
      <c r="CW458" s="503"/>
      <c r="CX458" s="503"/>
      <c r="CY458" s="503"/>
      <c r="CZ458" s="503"/>
      <c r="DA458" s="503"/>
      <c r="DB458" s="503"/>
      <c r="DC458" s="503"/>
      <c r="DD458" s="503"/>
      <c r="DE458" s="503"/>
      <c r="DF458" s="503"/>
      <c r="DG458" s="503"/>
      <c r="DH458" s="503"/>
      <c r="DI458" s="503"/>
      <c r="DJ458" s="503"/>
      <c r="DK458" s="503"/>
      <c r="DL458" s="503"/>
      <c r="DM458" s="503"/>
      <c r="DN458" s="503"/>
      <c r="DO458" s="503"/>
      <c r="DP458" s="503"/>
      <c r="DQ458" s="503"/>
      <c r="DR458" s="503"/>
      <c r="DS458" s="503"/>
      <c r="DT458" s="503"/>
      <c r="DU458" s="503"/>
      <c r="DV458" s="503"/>
      <c r="DW458" s="503"/>
      <c r="DX458" s="503"/>
      <c r="DY458" s="503"/>
      <c r="DZ458" s="503"/>
      <c r="EA458" s="503"/>
      <c r="EB458" s="503"/>
    </row>
    <row r="459" spans="2:132" s="504" customFormat="1" ht="18" customHeight="1">
      <c r="B459" s="502"/>
      <c r="C459" s="580" t="s">
        <v>382</v>
      </c>
      <c r="D459" s="581"/>
      <c r="E459" s="581"/>
      <c r="F459" s="581"/>
      <c r="G459" s="581"/>
      <c r="H459" s="581"/>
      <c r="I459" s="582"/>
      <c r="J459" s="1174" t="s">
        <v>269</v>
      </c>
      <c r="K459" s="1174"/>
      <c r="L459" s="1195"/>
      <c r="M459" s="1196"/>
      <c r="N459" s="1196"/>
      <c r="O459" s="1196"/>
      <c r="P459" s="1196"/>
      <c r="Q459" s="1196" t="s">
        <v>380</v>
      </c>
      <c r="R459" s="1199"/>
      <c r="S459" s="1187"/>
      <c r="T459" s="1187"/>
      <c r="U459" s="1187"/>
      <c r="V459" s="1187"/>
      <c r="W459" s="1187"/>
      <c r="X459" s="1183" t="s">
        <v>379</v>
      </c>
      <c r="Y459" s="1189" t="s">
        <v>381</v>
      </c>
      <c r="Z459" s="1190"/>
      <c r="AA459" s="1190"/>
      <c r="AB459" s="1190"/>
      <c r="AC459" s="1190"/>
      <c r="AD459" s="1190"/>
      <c r="AE459" s="1190"/>
      <c r="AF459" s="1190"/>
      <c r="AG459" s="1190"/>
      <c r="AH459" s="1190"/>
      <c r="AI459" s="1190"/>
      <c r="AJ459" s="1190"/>
      <c r="AK459" s="1191"/>
      <c r="AL459" s="503"/>
      <c r="AM459" s="503"/>
      <c r="AN459" s="503"/>
      <c r="AO459" s="503"/>
      <c r="AP459" s="503"/>
      <c r="AQ459" s="503"/>
      <c r="AR459" s="503"/>
      <c r="AS459" s="503"/>
      <c r="AT459" s="503"/>
      <c r="AU459" s="503"/>
      <c r="AV459" s="503"/>
      <c r="AW459" s="503"/>
      <c r="AX459" s="503"/>
      <c r="AY459" s="503"/>
      <c r="AZ459" s="503"/>
      <c r="BA459" s="503"/>
      <c r="BB459" s="503"/>
      <c r="BC459" s="503"/>
      <c r="BD459" s="503"/>
      <c r="BE459" s="503"/>
      <c r="BF459" s="503"/>
      <c r="BG459" s="503"/>
      <c r="BH459" s="503"/>
      <c r="BI459" s="503"/>
      <c r="BJ459" s="503"/>
      <c r="BK459" s="503"/>
      <c r="BL459" s="503"/>
      <c r="BM459" s="503"/>
      <c r="BN459" s="503"/>
      <c r="BO459" s="503"/>
      <c r="BP459" s="503"/>
      <c r="BQ459" s="503"/>
      <c r="BR459" s="503"/>
      <c r="BS459" s="503"/>
      <c r="BT459" s="503"/>
      <c r="BU459" s="503"/>
      <c r="BV459" s="503"/>
      <c r="BW459" s="503"/>
      <c r="BX459" s="503"/>
      <c r="BY459" s="503"/>
      <c r="BZ459" s="503"/>
      <c r="CA459" s="503"/>
      <c r="CB459" s="503"/>
      <c r="CC459" s="503"/>
      <c r="CD459" s="503"/>
      <c r="CE459" s="503"/>
      <c r="CF459" s="503"/>
      <c r="CG459" s="503"/>
      <c r="CH459" s="503"/>
      <c r="CI459" s="503"/>
      <c r="CJ459" s="503"/>
      <c r="CK459" s="503"/>
      <c r="CL459" s="503"/>
      <c r="CM459" s="503"/>
      <c r="CN459" s="503"/>
      <c r="CO459" s="503"/>
      <c r="CP459" s="503"/>
      <c r="CQ459" s="503"/>
      <c r="CR459" s="503"/>
      <c r="CS459" s="503"/>
      <c r="CT459" s="503"/>
      <c r="CU459" s="503"/>
      <c r="CV459" s="503"/>
      <c r="CW459" s="503"/>
      <c r="CX459" s="503"/>
      <c r="CY459" s="503"/>
      <c r="CZ459" s="503"/>
      <c r="DA459" s="503"/>
      <c r="DB459" s="503"/>
      <c r="DC459" s="503"/>
      <c r="DD459" s="503"/>
      <c r="DE459" s="503"/>
      <c r="DF459" s="503"/>
      <c r="DG459" s="503"/>
      <c r="DH459" s="503"/>
      <c r="DI459" s="503"/>
      <c r="DJ459" s="503"/>
      <c r="DK459" s="503"/>
      <c r="DL459" s="503"/>
      <c r="DM459" s="503"/>
      <c r="DN459" s="503"/>
      <c r="DO459" s="503"/>
      <c r="DP459" s="503"/>
      <c r="DQ459" s="503"/>
      <c r="DR459" s="503"/>
      <c r="DS459" s="503"/>
      <c r="DT459" s="503"/>
      <c r="DU459" s="503"/>
      <c r="DV459" s="503"/>
      <c r="DW459" s="503"/>
      <c r="DX459" s="503"/>
      <c r="DY459" s="503"/>
      <c r="DZ459" s="503"/>
      <c r="EA459" s="503"/>
      <c r="EB459" s="503"/>
    </row>
    <row r="460" spans="2:132" s="504" customFormat="1" ht="18" customHeight="1">
      <c r="B460" s="502"/>
      <c r="C460" s="580"/>
      <c r="D460" s="581"/>
      <c r="E460" s="581"/>
      <c r="F460" s="581"/>
      <c r="G460" s="581"/>
      <c r="H460" s="581"/>
      <c r="I460" s="582"/>
      <c r="J460" s="592"/>
      <c r="K460" s="592"/>
      <c r="L460" s="1197"/>
      <c r="M460" s="1198"/>
      <c r="N460" s="1198"/>
      <c r="O460" s="1198"/>
      <c r="P460" s="1198"/>
      <c r="Q460" s="1198"/>
      <c r="R460" s="1200"/>
      <c r="S460" s="1201"/>
      <c r="T460" s="1201"/>
      <c r="U460" s="1201"/>
      <c r="V460" s="1201"/>
      <c r="W460" s="1201"/>
      <c r="X460" s="584"/>
      <c r="Y460" s="1192"/>
      <c r="Z460" s="1193"/>
      <c r="AA460" s="1193"/>
      <c r="AB460" s="1193"/>
      <c r="AC460" s="1193"/>
      <c r="AD460" s="1193"/>
      <c r="AE460" s="1193"/>
      <c r="AF460" s="1193"/>
      <c r="AG460" s="1193"/>
      <c r="AH460" s="1193"/>
      <c r="AI460" s="1193"/>
      <c r="AJ460" s="1193"/>
      <c r="AK460" s="1194"/>
      <c r="AL460" s="503"/>
      <c r="AM460" s="503"/>
      <c r="AN460" s="503"/>
      <c r="AO460" s="503"/>
      <c r="AP460" s="503"/>
      <c r="AQ460" s="503"/>
      <c r="AR460" s="503"/>
      <c r="AS460" s="503"/>
      <c r="AT460" s="503"/>
      <c r="AU460" s="503"/>
      <c r="AV460" s="503"/>
      <c r="AW460" s="503"/>
      <c r="AX460" s="503"/>
      <c r="AY460" s="503"/>
      <c r="AZ460" s="503"/>
      <c r="BA460" s="503"/>
      <c r="BB460" s="503"/>
      <c r="BC460" s="503"/>
      <c r="BD460" s="503"/>
      <c r="BE460" s="503"/>
      <c r="BF460" s="503"/>
      <c r="BG460" s="503"/>
      <c r="BH460" s="503"/>
      <c r="BI460" s="503"/>
      <c r="BJ460" s="503"/>
      <c r="BK460" s="503"/>
      <c r="BL460" s="503"/>
      <c r="BM460" s="503"/>
      <c r="BN460" s="503"/>
      <c r="BO460" s="503"/>
      <c r="BP460" s="503"/>
      <c r="BQ460" s="503"/>
      <c r="BR460" s="503"/>
      <c r="BS460" s="503"/>
      <c r="BT460" s="503"/>
      <c r="BU460" s="503"/>
      <c r="BV460" s="503"/>
      <c r="BW460" s="503"/>
      <c r="BX460" s="503"/>
      <c r="BY460" s="503"/>
      <c r="BZ460" s="503"/>
      <c r="CA460" s="503"/>
      <c r="CB460" s="503"/>
      <c r="CC460" s="503"/>
      <c r="CD460" s="503"/>
      <c r="CE460" s="503"/>
      <c r="CF460" s="503"/>
      <c r="CG460" s="503"/>
      <c r="CH460" s="503"/>
      <c r="CI460" s="503"/>
      <c r="CJ460" s="503"/>
      <c r="CK460" s="503"/>
      <c r="CL460" s="503"/>
      <c r="CM460" s="503"/>
      <c r="CN460" s="503"/>
      <c r="CO460" s="503"/>
      <c r="CP460" s="503"/>
      <c r="CQ460" s="503"/>
      <c r="CR460" s="503"/>
      <c r="CS460" s="503"/>
      <c r="CT460" s="503"/>
      <c r="CU460" s="503"/>
      <c r="CV460" s="503"/>
      <c r="CW460" s="503"/>
      <c r="CX460" s="503"/>
      <c r="CY460" s="503"/>
      <c r="CZ460" s="503"/>
      <c r="DA460" s="503"/>
      <c r="DB460" s="503"/>
      <c r="DC460" s="503"/>
      <c r="DD460" s="503"/>
      <c r="DE460" s="503"/>
      <c r="DF460" s="503"/>
      <c r="DG460" s="503"/>
      <c r="DH460" s="503"/>
      <c r="DI460" s="503"/>
      <c r="DJ460" s="503"/>
      <c r="DK460" s="503"/>
      <c r="DL460" s="503"/>
      <c r="DM460" s="503"/>
      <c r="DN460" s="503"/>
      <c r="DO460" s="503"/>
      <c r="DP460" s="503"/>
      <c r="DQ460" s="503"/>
      <c r="DR460" s="503"/>
      <c r="DS460" s="503"/>
      <c r="DT460" s="503"/>
      <c r="DU460" s="503"/>
      <c r="DV460" s="503"/>
      <c r="DW460" s="503"/>
      <c r="DX460" s="503"/>
      <c r="DY460" s="503"/>
      <c r="DZ460" s="503"/>
      <c r="EA460" s="503"/>
      <c r="EB460" s="503"/>
    </row>
    <row r="461" spans="2:132" s="504" customFormat="1" ht="18" customHeight="1">
      <c r="B461" s="502"/>
      <c r="C461" s="580"/>
      <c r="D461" s="581"/>
      <c r="E461" s="581"/>
      <c r="F461" s="581"/>
      <c r="G461" s="581"/>
      <c r="H461" s="581"/>
      <c r="I461" s="582"/>
      <c r="J461" s="592"/>
      <c r="K461" s="592"/>
      <c r="L461" s="1252"/>
      <c r="M461" s="1253"/>
      <c r="N461" s="1253"/>
      <c r="O461" s="1253"/>
      <c r="P461" s="1253"/>
      <c r="Q461" s="1253" t="s">
        <v>380</v>
      </c>
      <c r="R461" s="1254"/>
      <c r="S461" s="1255"/>
      <c r="T461" s="1255"/>
      <c r="U461" s="1255"/>
      <c r="V461" s="1255"/>
      <c r="W461" s="1255"/>
      <c r="X461" s="1256" t="s">
        <v>379</v>
      </c>
      <c r="Y461" s="1227"/>
      <c r="Z461" s="1228"/>
      <c r="AA461" s="1228"/>
      <c r="AB461" s="1228"/>
      <c r="AC461" s="1228"/>
      <c r="AD461" s="1228"/>
      <c r="AE461" s="1228"/>
      <c r="AF461" s="1228"/>
      <c r="AG461" s="1228"/>
      <c r="AH461" s="1228"/>
      <c r="AI461" s="1228"/>
      <c r="AJ461" s="1228"/>
      <c r="AK461" s="1229"/>
      <c r="AL461" s="503"/>
      <c r="AM461" s="503"/>
      <c r="AN461" s="503"/>
      <c r="AO461" s="503"/>
      <c r="AP461" s="503"/>
      <c r="AQ461" s="503"/>
      <c r="AR461" s="503"/>
      <c r="AS461" s="503"/>
      <c r="AT461" s="503"/>
      <c r="AU461" s="503"/>
      <c r="AV461" s="503"/>
      <c r="AW461" s="503"/>
      <c r="AX461" s="503"/>
      <c r="AY461" s="503"/>
      <c r="AZ461" s="503"/>
      <c r="BA461" s="503"/>
      <c r="BB461" s="503"/>
      <c r="BC461" s="503"/>
      <c r="BD461" s="503"/>
      <c r="BE461" s="503"/>
      <c r="BF461" s="503"/>
      <c r="BG461" s="503"/>
      <c r="BH461" s="503"/>
      <c r="BI461" s="503"/>
      <c r="BJ461" s="503"/>
      <c r="BK461" s="503"/>
      <c r="BL461" s="503"/>
      <c r="BM461" s="503"/>
      <c r="BN461" s="503"/>
      <c r="BO461" s="503"/>
      <c r="BP461" s="503"/>
      <c r="BQ461" s="503"/>
      <c r="BR461" s="503"/>
      <c r="BS461" s="503"/>
      <c r="BT461" s="503"/>
      <c r="BU461" s="503"/>
      <c r="BV461" s="503"/>
      <c r="BW461" s="503"/>
      <c r="BX461" s="503"/>
      <c r="BY461" s="503"/>
      <c r="BZ461" s="503"/>
      <c r="CA461" s="503"/>
      <c r="CB461" s="503"/>
      <c r="CC461" s="503"/>
      <c r="CD461" s="503"/>
      <c r="CE461" s="503"/>
      <c r="CF461" s="503"/>
      <c r="CG461" s="503"/>
      <c r="CH461" s="503"/>
      <c r="CI461" s="503"/>
      <c r="CJ461" s="503"/>
      <c r="CK461" s="503"/>
      <c r="CL461" s="503"/>
      <c r="CM461" s="503"/>
      <c r="CN461" s="503"/>
      <c r="CO461" s="503"/>
      <c r="CP461" s="503"/>
      <c r="CQ461" s="503"/>
      <c r="CR461" s="503"/>
      <c r="CS461" s="503"/>
      <c r="CT461" s="503"/>
      <c r="CU461" s="503"/>
      <c r="CV461" s="503"/>
      <c r="CW461" s="503"/>
      <c r="CX461" s="503"/>
      <c r="CY461" s="503"/>
      <c r="CZ461" s="503"/>
      <c r="DA461" s="503"/>
      <c r="DB461" s="503"/>
      <c r="DC461" s="503"/>
      <c r="DD461" s="503"/>
      <c r="DE461" s="503"/>
      <c r="DF461" s="503"/>
      <c r="DG461" s="503"/>
      <c r="DH461" s="503"/>
      <c r="DI461" s="503"/>
      <c r="DJ461" s="503"/>
      <c r="DK461" s="503"/>
      <c r="DL461" s="503"/>
      <c r="DM461" s="503"/>
      <c r="DN461" s="503"/>
      <c r="DO461" s="503"/>
      <c r="DP461" s="503"/>
      <c r="DQ461" s="503"/>
      <c r="DR461" s="503"/>
      <c r="DS461" s="503"/>
      <c r="DT461" s="503"/>
      <c r="DU461" s="503"/>
      <c r="DV461" s="503"/>
      <c r="DW461" s="503"/>
      <c r="DX461" s="503"/>
      <c r="DY461" s="503"/>
      <c r="DZ461" s="503"/>
      <c r="EA461" s="503"/>
      <c r="EB461" s="503"/>
    </row>
    <row r="462" spans="2:132" s="504" customFormat="1" ht="18" customHeight="1">
      <c r="B462" s="502"/>
      <c r="C462" s="580"/>
      <c r="D462" s="581"/>
      <c r="E462" s="581"/>
      <c r="F462" s="581"/>
      <c r="G462" s="581"/>
      <c r="H462" s="581"/>
      <c r="I462" s="582"/>
      <c r="J462" s="592"/>
      <c r="K462" s="592"/>
      <c r="L462" s="1206"/>
      <c r="M462" s="1207"/>
      <c r="N462" s="1207"/>
      <c r="O462" s="1207"/>
      <c r="P462" s="1207"/>
      <c r="Q462" s="1207"/>
      <c r="R462" s="1209"/>
      <c r="S462" s="1211"/>
      <c r="T462" s="1211"/>
      <c r="U462" s="1211"/>
      <c r="V462" s="1211"/>
      <c r="W462" s="1211"/>
      <c r="X462" s="1213"/>
      <c r="Y462" s="1214"/>
      <c r="Z462" s="1215"/>
      <c r="AA462" s="1215"/>
      <c r="AB462" s="1215"/>
      <c r="AC462" s="1215"/>
      <c r="AD462" s="1215"/>
      <c r="AE462" s="1215"/>
      <c r="AF462" s="1215"/>
      <c r="AG462" s="1215"/>
      <c r="AH462" s="1215"/>
      <c r="AI462" s="1215"/>
      <c r="AJ462" s="1215"/>
      <c r="AK462" s="1216"/>
      <c r="AL462" s="503"/>
      <c r="AM462" s="503"/>
      <c r="AN462" s="503"/>
      <c r="AO462" s="503"/>
      <c r="AP462" s="503"/>
      <c r="AQ462" s="503"/>
      <c r="AR462" s="503"/>
      <c r="AS462" s="503"/>
      <c r="AT462" s="503"/>
      <c r="AU462" s="503"/>
      <c r="AV462" s="503"/>
      <c r="AW462" s="503"/>
      <c r="AX462" s="503"/>
      <c r="AY462" s="503"/>
      <c r="AZ462" s="503"/>
      <c r="BA462" s="503"/>
      <c r="BB462" s="503"/>
      <c r="BC462" s="503"/>
      <c r="BD462" s="503"/>
      <c r="BE462" s="503"/>
      <c r="BF462" s="503"/>
      <c r="BG462" s="503"/>
      <c r="BH462" s="503"/>
      <c r="BI462" s="503"/>
      <c r="BJ462" s="503"/>
      <c r="BK462" s="503"/>
      <c r="BL462" s="503"/>
      <c r="BM462" s="503"/>
      <c r="BN462" s="503"/>
      <c r="BO462" s="503"/>
      <c r="BP462" s="503"/>
      <c r="BQ462" s="503"/>
      <c r="BR462" s="503"/>
      <c r="BS462" s="503"/>
      <c r="BT462" s="503"/>
      <c r="BU462" s="503"/>
      <c r="BV462" s="503"/>
      <c r="BW462" s="503"/>
      <c r="BX462" s="503"/>
      <c r="BY462" s="503"/>
      <c r="BZ462" s="503"/>
      <c r="CA462" s="503"/>
      <c r="CB462" s="503"/>
      <c r="CC462" s="503"/>
      <c r="CD462" s="503"/>
      <c r="CE462" s="503"/>
      <c r="CF462" s="503"/>
      <c r="CG462" s="503"/>
      <c r="CH462" s="503"/>
      <c r="CI462" s="503"/>
      <c r="CJ462" s="503"/>
      <c r="CK462" s="503"/>
      <c r="CL462" s="503"/>
      <c r="CM462" s="503"/>
      <c r="CN462" s="503"/>
      <c r="CO462" s="503"/>
      <c r="CP462" s="503"/>
      <c r="CQ462" s="503"/>
      <c r="CR462" s="503"/>
      <c r="CS462" s="503"/>
      <c r="CT462" s="503"/>
      <c r="CU462" s="503"/>
      <c r="CV462" s="503"/>
      <c r="CW462" s="503"/>
      <c r="CX462" s="503"/>
      <c r="CY462" s="503"/>
      <c r="CZ462" s="503"/>
      <c r="DA462" s="503"/>
      <c r="DB462" s="503"/>
      <c r="DC462" s="503"/>
      <c r="DD462" s="503"/>
      <c r="DE462" s="503"/>
      <c r="DF462" s="503"/>
      <c r="DG462" s="503"/>
      <c r="DH462" s="503"/>
      <c r="DI462" s="503"/>
      <c r="DJ462" s="503"/>
      <c r="DK462" s="503"/>
      <c r="DL462" s="503"/>
      <c r="DM462" s="503"/>
      <c r="DN462" s="503"/>
      <c r="DO462" s="503"/>
      <c r="DP462" s="503"/>
      <c r="DQ462" s="503"/>
      <c r="DR462" s="503"/>
      <c r="DS462" s="503"/>
      <c r="DT462" s="503"/>
      <c r="DU462" s="503"/>
      <c r="DV462" s="503"/>
      <c r="DW462" s="503"/>
      <c r="DX462" s="503"/>
      <c r="DY462" s="503"/>
      <c r="DZ462" s="503"/>
      <c r="EA462" s="503"/>
      <c r="EB462" s="503"/>
    </row>
    <row r="463" spans="2:132" s="504" customFormat="1" ht="18" customHeight="1">
      <c r="B463" s="502"/>
      <c r="C463" s="580"/>
      <c r="D463" s="581"/>
      <c r="E463" s="581"/>
      <c r="F463" s="581"/>
      <c r="G463" s="581"/>
      <c r="H463" s="581"/>
      <c r="I463" s="582"/>
      <c r="J463" s="592"/>
      <c r="K463" s="592"/>
      <c r="L463" s="1204"/>
      <c r="M463" s="1205"/>
      <c r="N463" s="1205"/>
      <c r="O463" s="1205"/>
      <c r="P463" s="1205"/>
      <c r="Q463" s="1205" t="s">
        <v>380</v>
      </c>
      <c r="R463" s="1208"/>
      <c r="S463" s="1210"/>
      <c r="T463" s="1210"/>
      <c r="U463" s="1210"/>
      <c r="V463" s="1210"/>
      <c r="W463" s="1210"/>
      <c r="X463" s="1212" t="s">
        <v>379</v>
      </c>
      <c r="Y463" s="1192"/>
      <c r="Z463" s="1193"/>
      <c r="AA463" s="1193"/>
      <c r="AB463" s="1193"/>
      <c r="AC463" s="1193"/>
      <c r="AD463" s="1193"/>
      <c r="AE463" s="1193"/>
      <c r="AF463" s="1193"/>
      <c r="AG463" s="1193"/>
      <c r="AH463" s="1193"/>
      <c r="AI463" s="1193"/>
      <c r="AJ463" s="1193"/>
      <c r="AK463" s="1194"/>
      <c r="AL463" s="503"/>
      <c r="AM463" s="503"/>
      <c r="AN463" s="503"/>
      <c r="AO463" s="503"/>
      <c r="AP463" s="503"/>
      <c r="AQ463" s="503"/>
      <c r="AR463" s="503"/>
      <c r="AS463" s="503"/>
      <c r="AT463" s="503"/>
      <c r="AU463" s="503"/>
      <c r="AV463" s="503"/>
      <c r="AW463" s="503"/>
      <c r="AX463" s="503"/>
      <c r="AY463" s="503"/>
      <c r="AZ463" s="503"/>
      <c r="BA463" s="503"/>
      <c r="BB463" s="503"/>
      <c r="BC463" s="503"/>
      <c r="BD463" s="503"/>
      <c r="BE463" s="503"/>
      <c r="BF463" s="503"/>
      <c r="BG463" s="503"/>
      <c r="BH463" s="503"/>
      <c r="BI463" s="503"/>
      <c r="BJ463" s="503"/>
      <c r="BK463" s="503"/>
      <c r="BL463" s="503"/>
      <c r="BM463" s="503"/>
      <c r="BN463" s="503"/>
      <c r="BO463" s="503"/>
      <c r="BP463" s="503"/>
      <c r="BQ463" s="503"/>
      <c r="BR463" s="503"/>
      <c r="BS463" s="503"/>
      <c r="BT463" s="503"/>
      <c r="BU463" s="503"/>
      <c r="BV463" s="503"/>
      <c r="BW463" s="503"/>
      <c r="BX463" s="503"/>
      <c r="BY463" s="503"/>
      <c r="BZ463" s="503"/>
      <c r="CA463" s="503"/>
      <c r="CB463" s="503"/>
      <c r="CC463" s="503"/>
      <c r="CD463" s="503"/>
      <c r="CE463" s="503"/>
      <c r="CF463" s="503"/>
      <c r="CG463" s="503"/>
      <c r="CH463" s="503"/>
      <c r="CI463" s="503"/>
      <c r="CJ463" s="503"/>
      <c r="CK463" s="503"/>
      <c r="CL463" s="503"/>
      <c r="CM463" s="503"/>
      <c r="CN463" s="503"/>
      <c r="CO463" s="503"/>
      <c r="CP463" s="503"/>
      <c r="CQ463" s="503"/>
      <c r="CR463" s="503"/>
      <c r="CS463" s="503"/>
      <c r="CT463" s="503"/>
      <c r="CU463" s="503"/>
      <c r="CV463" s="503"/>
      <c r="CW463" s="503"/>
      <c r="CX463" s="503"/>
      <c r="CY463" s="503"/>
      <c r="CZ463" s="503"/>
      <c r="DA463" s="503"/>
      <c r="DB463" s="503"/>
      <c r="DC463" s="503"/>
      <c r="DD463" s="503"/>
      <c r="DE463" s="503"/>
      <c r="DF463" s="503"/>
      <c r="DG463" s="503"/>
      <c r="DH463" s="503"/>
      <c r="DI463" s="503"/>
      <c r="DJ463" s="503"/>
      <c r="DK463" s="503"/>
      <c r="DL463" s="503"/>
      <c r="DM463" s="503"/>
      <c r="DN463" s="503"/>
      <c r="DO463" s="503"/>
      <c r="DP463" s="503"/>
      <c r="DQ463" s="503"/>
      <c r="DR463" s="503"/>
      <c r="DS463" s="503"/>
      <c r="DT463" s="503"/>
      <c r="DU463" s="503"/>
      <c r="DV463" s="503"/>
      <c r="DW463" s="503"/>
      <c r="DX463" s="503"/>
      <c r="DY463" s="503"/>
      <c r="DZ463" s="503"/>
      <c r="EA463" s="503"/>
      <c r="EB463" s="503"/>
    </row>
    <row r="464" spans="2:132" s="504" customFormat="1" ht="12.75" customHeight="1">
      <c r="B464" s="517"/>
      <c r="C464" s="580"/>
      <c r="D464" s="581"/>
      <c r="E464" s="581"/>
      <c r="F464" s="581"/>
      <c r="G464" s="581"/>
      <c r="H464" s="581"/>
      <c r="I464" s="582"/>
      <c r="J464" s="1175"/>
      <c r="K464" s="1175"/>
      <c r="L464" s="1206"/>
      <c r="M464" s="1207"/>
      <c r="N464" s="1207"/>
      <c r="O464" s="1207"/>
      <c r="P464" s="1207"/>
      <c r="Q464" s="1207"/>
      <c r="R464" s="1209"/>
      <c r="S464" s="1211"/>
      <c r="T464" s="1211"/>
      <c r="U464" s="1211"/>
      <c r="V464" s="1211"/>
      <c r="W464" s="1211"/>
      <c r="X464" s="1213"/>
      <c r="Y464" s="1214"/>
      <c r="Z464" s="1215"/>
      <c r="AA464" s="1215"/>
      <c r="AB464" s="1215"/>
      <c r="AC464" s="1215"/>
      <c r="AD464" s="1215"/>
      <c r="AE464" s="1215"/>
      <c r="AF464" s="1215"/>
      <c r="AG464" s="1215"/>
      <c r="AH464" s="1215"/>
      <c r="AI464" s="1215"/>
      <c r="AJ464" s="1215"/>
      <c r="AK464" s="1216"/>
      <c r="AL464" s="503"/>
      <c r="AM464" s="503"/>
      <c r="AN464" s="503"/>
      <c r="AO464" s="503"/>
      <c r="AP464" s="503"/>
      <c r="AQ464" s="503"/>
      <c r="AR464" s="503"/>
      <c r="AS464" s="503"/>
      <c r="AT464" s="503"/>
      <c r="AU464" s="503"/>
      <c r="AV464" s="503"/>
      <c r="AW464" s="503"/>
      <c r="AX464" s="503"/>
      <c r="AY464" s="503"/>
      <c r="AZ464" s="503"/>
      <c r="BA464" s="503"/>
      <c r="BB464" s="503"/>
      <c r="BC464" s="503"/>
      <c r="BD464" s="503"/>
      <c r="BE464" s="503"/>
      <c r="BF464" s="503"/>
      <c r="BG464" s="503"/>
      <c r="BH464" s="503"/>
      <c r="BI464" s="503"/>
      <c r="BJ464" s="503"/>
      <c r="BK464" s="503"/>
      <c r="BL464" s="503"/>
      <c r="BM464" s="503"/>
      <c r="BN464" s="503"/>
      <c r="BO464" s="503"/>
      <c r="BP464" s="503"/>
      <c r="BQ464" s="503"/>
      <c r="BR464" s="503"/>
      <c r="BS464" s="503"/>
      <c r="BT464" s="503"/>
      <c r="BU464" s="503"/>
      <c r="BV464" s="503"/>
      <c r="BW464" s="503"/>
      <c r="BX464" s="503"/>
      <c r="BY464" s="503"/>
      <c r="BZ464" s="503"/>
      <c r="CA464" s="503"/>
      <c r="CB464" s="503"/>
      <c r="CC464" s="503"/>
      <c r="CD464" s="503"/>
      <c r="CE464" s="503"/>
      <c r="CF464" s="503"/>
      <c r="CG464" s="503"/>
      <c r="CH464" s="503"/>
      <c r="CI464" s="503"/>
      <c r="CJ464" s="503"/>
      <c r="CK464" s="503"/>
      <c r="CL464" s="503"/>
      <c r="CM464" s="503"/>
      <c r="CN464" s="503"/>
      <c r="CO464" s="503"/>
      <c r="CP464" s="503"/>
      <c r="CQ464" s="503"/>
      <c r="CR464" s="503"/>
      <c r="CS464" s="503"/>
      <c r="CT464" s="503"/>
      <c r="CU464" s="503"/>
      <c r="CV464" s="503"/>
      <c r="CW464" s="503"/>
      <c r="CX464" s="503"/>
      <c r="CY464" s="503"/>
      <c r="CZ464" s="503"/>
      <c r="DA464" s="503"/>
      <c r="DB464" s="503"/>
      <c r="DC464" s="503"/>
      <c r="DD464" s="503"/>
      <c r="DE464" s="503"/>
      <c r="DF464" s="503"/>
      <c r="DG464" s="503"/>
      <c r="DH464" s="503"/>
      <c r="DI464" s="503"/>
      <c r="DJ464" s="503"/>
      <c r="DK464" s="503"/>
      <c r="DL464" s="503"/>
      <c r="DM464" s="503"/>
      <c r="DN464" s="503"/>
      <c r="DO464" s="503"/>
      <c r="DP464" s="503"/>
      <c r="DQ464" s="503"/>
      <c r="DR464" s="503"/>
      <c r="DS464" s="503"/>
      <c r="DT464" s="503"/>
      <c r="DU464" s="503"/>
      <c r="DV464" s="503"/>
      <c r="DW464" s="503"/>
      <c r="DX464" s="503"/>
      <c r="DY464" s="503"/>
      <c r="DZ464" s="503"/>
      <c r="EA464" s="503"/>
      <c r="EB464" s="503"/>
    </row>
    <row r="465" spans="2:132" s="504" customFormat="1" ht="12.75" customHeight="1">
      <c r="B465" s="517"/>
      <c r="C465" s="517" t="s">
        <v>378</v>
      </c>
      <c r="D465" s="518"/>
      <c r="E465" s="518"/>
      <c r="F465" s="518"/>
      <c r="G465" s="518"/>
      <c r="H465" s="519"/>
      <c r="I465" s="519"/>
      <c r="J465" s="517"/>
      <c r="K465" s="517"/>
      <c r="L465" s="517"/>
      <c r="M465" s="517"/>
      <c r="N465" s="517"/>
      <c r="O465" s="517"/>
      <c r="P465" s="517"/>
      <c r="Q465" s="517"/>
      <c r="R465" s="517"/>
      <c r="S465" s="517"/>
      <c r="T465" s="520"/>
      <c r="U465" s="520"/>
      <c r="V465" s="520"/>
      <c r="W465" s="517"/>
      <c r="X465" s="517"/>
      <c r="Y465" s="517"/>
      <c r="Z465" s="517"/>
      <c r="AA465" s="517"/>
      <c r="AB465" s="520"/>
      <c r="AC465" s="520"/>
      <c r="AD465" s="520"/>
      <c r="AE465" s="517"/>
      <c r="AF465" s="517"/>
      <c r="AG465" s="517"/>
      <c r="AH465" s="517"/>
      <c r="AI465" s="517"/>
      <c r="AJ465" s="517"/>
      <c r="AK465" s="517"/>
      <c r="AL465" s="503"/>
      <c r="AM465" s="503"/>
      <c r="AN465" s="503"/>
      <c r="AO465" s="503"/>
      <c r="AP465" s="503"/>
      <c r="AQ465" s="503"/>
      <c r="AR465" s="503"/>
      <c r="AS465" s="503"/>
      <c r="AT465" s="503"/>
      <c r="AU465" s="503"/>
      <c r="AV465" s="503"/>
      <c r="AW465" s="503"/>
      <c r="AX465" s="503"/>
      <c r="AY465" s="503"/>
      <c r="AZ465" s="503"/>
      <c r="BA465" s="503"/>
      <c r="BB465" s="503"/>
      <c r="BC465" s="503"/>
      <c r="BD465" s="503"/>
      <c r="BE465" s="503"/>
      <c r="BF465" s="503"/>
      <c r="BG465" s="503"/>
      <c r="BH465" s="503"/>
      <c r="BI465" s="503"/>
      <c r="BJ465" s="503"/>
      <c r="BK465" s="503"/>
      <c r="BL465" s="503"/>
      <c r="BM465" s="503"/>
      <c r="BN465" s="503"/>
      <c r="BO465" s="503"/>
      <c r="BP465" s="503"/>
      <c r="BQ465" s="503"/>
      <c r="BR465" s="503"/>
      <c r="BS465" s="503"/>
      <c r="BT465" s="503"/>
      <c r="BU465" s="503"/>
      <c r="BV465" s="503"/>
      <c r="BW465" s="503"/>
      <c r="BX465" s="503"/>
      <c r="BY465" s="503"/>
      <c r="BZ465" s="503"/>
      <c r="CA465" s="503"/>
      <c r="CB465" s="503"/>
      <c r="CC465" s="503"/>
      <c r="CD465" s="503"/>
      <c r="CE465" s="503"/>
      <c r="CF465" s="503"/>
      <c r="CG465" s="503"/>
      <c r="CH465" s="503"/>
      <c r="CI465" s="503"/>
      <c r="CJ465" s="503"/>
      <c r="CK465" s="503"/>
      <c r="CL465" s="503"/>
      <c r="CM465" s="503"/>
      <c r="CN465" s="503"/>
      <c r="CO465" s="503"/>
      <c r="CP465" s="503"/>
      <c r="CQ465" s="503"/>
      <c r="CR465" s="503"/>
      <c r="CS465" s="503"/>
      <c r="CT465" s="503"/>
      <c r="CU465" s="503"/>
      <c r="CV465" s="503"/>
      <c r="CW465" s="503"/>
      <c r="CX465" s="503"/>
      <c r="CY465" s="503"/>
      <c r="CZ465" s="503"/>
      <c r="DA465" s="503"/>
      <c r="DB465" s="503"/>
      <c r="DC465" s="503"/>
      <c r="DD465" s="503"/>
      <c r="DE465" s="503"/>
      <c r="DF465" s="503"/>
      <c r="DG465" s="503"/>
      <c r="DH465" s="503"/>
      <c r="DI465" s="503"/>
      <c r="DJ465" s="503"/>
      <c r="DK465" s="503"/>
      <c r="DL465" s="503"/>
      <c r="DM465" s="503"/>
      <c r="DN465" s="503"/>
      <c r="DO465" s="503"/>
      <c r="DP465" s="503"/>
      <c r="DQ465" s="503"/>
      <c r="DR465" s="503"/>
      <c r="DS465" s="503"/>
      <c r="DT465" s="503"/>
      <c r="DU465" s="503"/>
      <c r="DV465" s="503"/>
      <c r="DW465" s="503"/>
      <c r="DX465" s="503"/>
      <c r="DY465" s="503"/>
      <c r="DZ465" s="503"/>
      <c r="EA465" s="503"/>
      <c r="EB465" s="503"/>
    </row>
    <row r="466" spans="2:132">
      <c r="B466" s="277"/>
      <c r="C466" s="517" t="s">
        <v>377</v>
      </c>
      <c r="D466" s="518"/>
      <c r="E466" s="518"/>
      <c r="F466" s="518"/>
      <c r="G466" s="518"/>
      <c r="H466" s="519"/>
      <c r="I466" s="519"/>
      <c r="J466" s="517"/>
      <c r="K466" s="517"/>
      <c r="L466" s="517"/>
      <c r="M466" s="517"/>
      <c r="N466" s="517"/>
      <c r="O466" s="517"/>
      <c r="P466" s="517"/>
      <c r="Q466" s="517"/>
      <c r="R466" s="517"/>
      <c r="S466" s="517"/>
      <c r="T466" s="520"/>
      <c r="U466" s="520"/>
      <c r="V466" s="520"/>
      <c r="W466" s="517"/>
      <c r="X466" s="517"/>
      <c r="Y466" s="517"/>
      <c r="Z466" s="517"/>
      <c r="AA466" s="517"/>
      <c r="AB466" s="520"/>
      <c r="AC466" s="520"/>
      <c r="AD466" s="520"/>
      <c r="AE466" s="517"/>
      <c r="AF466" s="517"/>
      <c r="AG466" s="517"/>
      <c r="AH466" s="517"/>
      <c r="AI466" s="517"/>
      <c r="AJ466" s="517"/>
      <c r="AK466" s="517"/>
    </row>
    <row r="467" spans="2:132">
      <c r="B467" s="277"/>
      <c r="C467" s="277"/>
      <c r="D467" s="277"/>
      <c r="E467" s="277"/>
      <c r="F467" s="277"/>
      <c r="G467" s="277"/>
      <c r="H467" s="277"/>
      <c r="I467" s="277"/>
      <c r="J467" s="277"/>
      <c r="K467" s="277"/>
      <c r="L467" s="277"/>
      <c r="M467" s="277"/>
      <c r="N467" s="277"/>
      <c r="O467" s="277"/>
      <c r="P467" s="277"/>
      <c r="Q467" s="277"/>
      <c r="R467" s="277"/>
      <c r="S467" s="277"/>
      <c r="T467" s="277"/>
      <c r="U467" s="277"/>
      <c r="V467" s="277"/>
      <c r="W467" s="277"/>
      <c r="X467" s="277"/>
      <c r="Y467" s="277"/>
      <c r="Z467" s="277"/>
      <c r="AA467" s="277"/>
      <c r="AB467" s="277"/>
      <c r="AC467" s="277"/>
      <c r="AD467" s="277"/>
      <c r="AE467" s="277"/>
      <c r="AF467" s="277"/>
      <c r="AG467" s="277"/>
      <c r="AH467" s="277"/>
      <c r="AI467" s="277"/>
      <c r="AJ467" s="277"/>
      <c r="AK467" s="277"/>
    </row>
    <row r="468" spans="2:132" s="265" customFormat="1" ht="18" customHeight="1" thickBot="1">
      <c r="C468" s="270" t="s">
        <v>744</v>
      </c>
      <c r="D468" s="264"/>
      <c r="E468" s="264"/>
      <c r="F468" s="264"/>
      <c r="G468" s="264"/>
      <c r="H468" s="264"/>
      <c r="I468" s="264"/>
      <c r="J468" s="264"/>
      <c r="K468" s="264"/>
      <c r="L468" s="264"/>
      <c r="M468" s="264"/>
      <c r="N468" s="264"/>
      <c r="O468" s="264"/>
      <c r="P468" s="264"/>
      <c r="Q468" s="264"/>
      <c r="R468" s="264"/>
      <c r="S468" s="264"/>
      <c r="T468" s="264"/>
      <c r="U468" s="264"/>
      <c r="V468" s="264"/>
      <c r="W468" s="264"/>
      <c r="X468" s="264"/>
      <c r="Y468" s="264"/>
      <c r="Z468" s="264"/>
      <c r="AA468" s="264"/>
      <c r="AB468" s="264"/>
      <c r="AC468" s="264"/>
      <c r="AD468" s="264"/>
      <c r="AE468" s="264"/>
      <c r="AF468" s="264"/>
    </row>
    <row r="469" spans="2:132" s="265" customFormat="1" ht="24" customHeight="1" thickTop="1" thickBot="1">
      <c r="B469" s="1231" t="s">
        <v>737</v>
      </c>
      <c r="C469" s="1224"/>
      <c r="D469" s="1224"/>
      <c r="E469" s="1224"/>
      <c r="F469" s="1224"/>
      <c r="G469" s="1224"/>
      <c r="H469" s="1232"/>
      <c r="I469" s="1230" t="s">
        <v>738</v>
      </c>
      <c r="J469" s="1224"/>
      <c r="K469" s="1224"/>
      <c r="L469" s="1224"/>
      <c r="M469" s="1224"/>
      <c r="N469" s="1224"/>
      <c r="O469" s="1225"/>
      <c r="P469" s="1223" t="s">
        <v>745</v>
      </c>
      <c r="Q469" s="1224"/>
      <c r="R469" s="1224"/>
      <c r="S469" s="1224"/>
      <c r="T469" s="1225"/>
      <c r="U469" s="1223" t="s">
        <v>746</v>
      </c>
      <c r="V469" s="1224"/>
      <c r="W469" s="1224"/>
      <c r="X469" s="1224"/>
      <c r="Y469" s="1224"/>
      <c r="Z469" s="1224"/>
      <c r="AA469" s="1224"/>
      <c r="AB469" s="1233"/>
      <c r="AC469" s="264"/>
      <c r="AD469" s="264"/>
    </row>
    <row r="470" spans="2:132" s="265" customFormat="1" ht="24" customHeight="1" thickTop="1">
      <c r="B470" s="1234" t="s">
        <v>740</v>
      </c>
      <c r="C470" s="1235"/>
      <c r="D470" s="1235"/>
      <c r="E470" s="1235"/>
      <c r="F470" s="1235"/>
      <c r="G470" s="1235"/>
      <c r="H470" s="1236"/>
      <c r="I470" s="1220"/>
      <c r="J470" s="1221"/>
      <c r="K470" s="1221"/>
      <c r="L470" s="1221"/>
      <c r="M470" s="1221"/>
      <c r="N470" s="1221"/>
      <c r="O470" s="1222"/>
      <c r="P470" s="1226"/>
      <c r="Q470" s="1226"/>
      <c r="R470" s="1226"/>
      <c r="S470" s="1226"/>
      <c r="T470" s="1226"/>
      <c r="U470" s="1218"/>
      <c r="V470" s="1219"/>
      <c r="W470" s="1219"/>
      <c r="X470" s="266" t="s">
        <v>739</v>
      </c>
      <c r="Y470" s="359"/>
      <c r="Z470" s="266" t="s">
        <v>185</v>
      </c>
      <c r="AA470" s="359"/>
      <c r="AB470" s="267" t="s">
        <v>2</v>
      </c>
      <c r="AC470" s="264"/>
      <c r="AD470" s="264"/>
    </row>
    <row r="471" spans="2:132" s="265" customFormat="1" ht="24" customHeight="1">
      <c r="B471" s="1237"/>
      <c r="C471" s="1238"/>
      <c r="D471" s="1238"/>
      <c r="E471" s="1238"/>
      <c r="F471" s="1238"/>
      <c r="G471" s="1238"/>
      <c r="H471" s="1239"/>
      <c r="I471" s="1220"/>
      <c r="J471" s="1221"/>
      <c r="K471" s="1221"/>
      <c r="L471" s="1221"/>
      <c r="M471" s="1221"/>
      <c r="N471" s="1221"/>
      <c r="O471" s="1222"/>
      <c r="P471" s="1217"/>
      <c r="Q471" s="1217"/>
      <c r="R471" s="1217"/>
      <c r="S471" s="1217"/>
      <c r="T471" s="1217"/>
      <c r="U471" s="1218"/>
      <c r="V471" s="1219"/>
      <c r="W471" s="1219"/>
      <c r="X471" s="266" t="s">
        <v>739</v>
      </c>
      <c r="Y471" s="359"/>
      <c r="Z471" s="266" t="s">
        <v>185</v>
      </c>
      <c r="AA471" s="359"/>
      <c r="AB471" s="267" t="s">
        <v>2</v>
      </c>
      <c r="AC471" s="264"/>
      <c r="AD471" s="264"/>
    </row>
    <row r="472" spans="2:132" s="265" customFormat="1" ht="24" customHeight="1">
      <c r="B472" s="1240"/>
      <c r="C472" s="1241"/>
      <c r="D472" s="1241"/>
      <c r="E472" s="1241"/>
      <c r="F472" s="1241"/>
      <c r="G472" s="1241"/>
      <c r="H472" s="1242"/>
      <c r="I472" s="1220"/>
      <c r="J472" s="1221"/>
      <c r="K472" s="1221"/>
      <c r="L472" s="1221"/>
      <c r="M472" s="1221"/>
      <c r="N472" s="1221"/>
      <c r="O472" s="1222"/>
      <c r="P472" s="1217"/>
      <c r="Q472" s="1217"/>
      <c r="R472" s="1217"/>
      <c r="S472" s="1217"/>
      <c r="T472" s="1217"/>
      <c r="U472" s="1218"/>
      <c r="V472" s="1219"/>
      <c r="W472" s="1219"/>
      <c r="X472" s="266" t="s">
        <v>739</v>
      </c>
      <c r="Y472" s="359"/>
      <c r="Z472" s="266" t="s">
        <v>185</v>
      </c>
      <c r="AA472" s="359"/>
      <c r="AB472" s="267" t="s">
        <v>2</v>
      </c>
      <c r="AC472" s="264"/>
      <c r="AD472" s="264"/>
    </row>
    <row r="473" spans="2:132" s="265" customFormat="1" ht="24" customHeight="1">
      <c r="B473" s="1243" t="s">
        <v>741</v>
      </c>
      <c r="C473" s="1244"/>
      <c r="D473" s="1244"/>
      <c r="E473" s="1244"/>
      <c r="F473" s="1244"/>
      <c r="G473" s="1244"/>
      <c r="H473" s="1245"/>
      <c r="I473" s="1220"/>
      <c r="J473" s="1221"/>
      <c r="K473" s="1221"/>
      <c r="L473" s="1221"/>
      <c r="M473" s="1221"/>
      <c r="N473" s="1221"/>
      <c r="O473" s="1222"/>
      <c r="P473" s="1217"/>
      <c r="Q473" s="1217"/>
      <c r="R473" s="1217"/>
      <c r="S473" s="1217"/>
      <c r="T473" s="1217"/>
      <c r="U473" s="1218"/>
      <c r="V473" s="1219"/>
      <c r="W473" s="1219"/>
      <c r="X473" s="266" t="s">
        <v>742</v>
      </c>
      <c r="Y473" s="359"/>
      <c r="Z473" s="266" t="s">
        <v>743</v>
      </c>
      <c r="AA473" s="359"/>
      <c r="AB473" s="267" t="s">
        <v>141</v>
      </c>
      <c r="AC473" s="264"/>
      <c r="AD473" s="264"/>
    </row>
    <row r="474" spans="2:132" s="265" customFormat="1" ht="24" customHeight="1">
      <c r="B474" s="1246"/>
      <c r="C474" s="1247"/>
      <c r="D474" s="1247"/>
      <c r="E474" s="1247"/>
      <c r="F474" s="1247"/>
      <c r="G474" s="1247"/>
      <c r="H474" s="1248"/>
      <c r="I474" s="1220"/>
      <c r="J474" s="1221"/>
      <c r="K474" s="1221"/>
      <c r="L474" s="1221"/>
      <c r="M474" s="1221"/>
      <c r="N474" s="1221"/>
      <c r="O474" s="1222"/>
      <c r="P474" s="1217"/>
      <c r="Q474" s="1217"/>
      <c r="R474" s="1217"/>
      <c r="S474" s="1217"/>
      <c r="T474" s="1217"/>
      <c r="U474" s="1218"/>
      <c r="V474" s="1219"/>
      <c r="W474" s="1219"/>
      <c r="X474" s="266" t="s">
        <v>742</v>
      </c>
      <c r="Y474" s="359"/>
      <c r="Z474" s="266" t="s">
        <v>743</v>
      </c>
      <c r="AA474" s="359"/>
      <c r="AB474" s="267" t="s">
        <v>141</v>
      </c>
      <c r="AC474" s="264"/>
      <c r="AD474" s="264"/>
    </row>
    <row r="475" spans="2:132" s="265" customFormat="1" ht="24" customHeight="1" thickBot="1">
      <c r="B475" s="1249"/>
      <c r="C475" s="1250"/>
      <c r="D475" s="1250"/>
      <c r="E475" s="1250"/>
      <c r="F475" s="1250"/>
      <c r="G475" s="1250"/>
      <c r="H475" s="1251"/>
      <c r="I475" s="1257"/>
      <c r="J475" s="1258"/>
      <c r="K475" s="1258"/>
      <c r="L475" s="1258"/>
      <c r="M475" s="1258"/>
      <c r="N475" s="1258"/>
      <c r="O475" s="1259"/>
      <c r="P475" s="1260"/>
      <c r="Q475" s="1260"/>
      <c r="R475" s="1260"/>
      <c r="S475" s="1260"/>
      <c r="T475" s="1260"/>
      <c r="U475" s="1261"/>
      <c r="V475" s="1262"/>
      <c r="W475" s="1262"/>
      <c r="X475" s="268" t="s">
        <v>742</v>
      </c>
      <c r="Y475" s="358"/>
      <c r="Z475" s="268" t="s">
        <v>743</v>
      </c>
      <c r="AA475" s="358"/>
      <c r="AB475" s="269" t="s">
        <v>141</v>
      </c>
      <c r="AC475" s="264"/>
      <c r="AD475" s="264"/>
    </row>
    <row r="476" spans="2:132" ht="14.25" thickTop="1"/>
  </sheetData>
  <mergeCells count="2377">
    <mergeCell ref="P472:T472"/>
    <mergeCell ref="U472:W472"/>
    <mergeCell ref="I473:O473"/>
    <mergeCell ref="P473:T473"/>
    <mergeCell ref="U473:W473"/>
    <mergeCell ref="P469:T469"/>
    <mergeCell ref="I470:O470"/>
    <mergeCell ref="P470:T470"/>
    <mergeCell ref="U470:W470"/>
    <mergeCell ref="I471:O471"/>
    <mergeCell ref="P471:T471"/>
    <mergeCell ref="U471:W471"/>
    <mergeCell ref="I472:O472"/>
    <mergeCell ref="Y461:AK462"/>
    <mergeCell ref="I469:O469"/>
    <mergeCell ref="B469:H469"/>
    <mergeCell ref="U469:AB469"/>
    <mergeCell ref="B470:H472"/>
    <mergeCell ref="B473:H475"/>
    <mergeCell ref="I474:O474"/>
    <mergeCell ref="P474:T474"/>
    <mergeCell ref="U474:W474"/>
    <mergeCell ref="L461:P462"/>
    <mergeCell ref="Q461:R462"/>
    <mergeCell ref="S461:W462"/>
    <mergeCell ref="X461:X462"/>
    <mergeCell ref="I475:O475"/>
    <mergeCell ref="P475:T475"/>
    <mergeCell ref="U475:W475"/>
    <mergeCell ref="Z448:AF448"/>
    <mergeCell ref="AG448:AJ448"/>
    <mergeCell ref="C457:I458"/>
    <mergeCell ref="J457:K458"/>
    <mergeCell ref="L457:N458"/>
    <mergeCell ref="O457:W458"/>
    <mergeCell ref="C459:I464"/>
    <mergeCell ref="J459:K464"/>
    <mergeCell ref="Y459:AK459"/>
    <mergeCell ref="Y460:AK460"/>
    <mergeCell ref="L463:P464"/>
    <mergeCell ref="Q463:R464"/>
    <mergeCell ref="S463:W464"/>
    <mergeCell ref="X463:X464"/>
    <mergeCell ref="Y463:AK464"/>
    <mergeCell ref="C455:I456"/>
    <mergeCell ref="J455:K456"/>
    <mergeCell ref="L455:N456"/>
    <mergeCell ref="O455:W456"/>
    <mergeCell ref="X455:X456"/>
    <mergeCell ref="Y455:AK455"/>
    <mergeCell ref="Y456:AK456"/>
    <mergeCell ref="AG443:AJ443"/>
    <mergeCell ref="M444:S444"/>
    <mergeCell ref="C453:I454"/>
    <mergeCell ref="J453:K454"/>
    <mergeCell ref="X453:X454"/>
    <mergeCell ref="J451:K452"/>
    <mergeCell ref="L453:M454"/>
    <mergeCell ref="R453:W454"/>
    <mergeCell ref="Y457:AK457"/>
    <mergeCell ref="Y458:AK458"/>
    <mergeCell ref="L459:P460"/>
    <mergeCell ref="Q459:R460"/>
    <mergeCell ref="S459:W460"/>
    <mergeCell ref="X459:X460"/>
    <mergeCell ref="X457:X458"/>
    <mergeCell ref="Y443:Y444"/>
    <mergeCell ref="Z449:AF449"/>
    <mergeCell ref="AG449:AJ449"/>
    <mergeCell ref="M450:S450"/>
    <mergeCell ref="T450:W450"/>
    <mergeCell ref="Z450:AF450"/>
    <mergeCell ref="AG450:AJ450"/>
    <mergeCell ref="D449:I450"/>
    <mergeCell ref="J449:K450"/>
    <mergeCell ref="L449:L450"/>
    <mergeCell ref="M449:S449"/>
    <mergeCell ref="T449:W449"/>
    <mergeCell ref="Y449:Y450"/>
    <mergeCell ref="Z447:AF447"/>
    <mergeCell ref="AG447:AJ447"/>
    <mergeCell ref="M448:S448"/>
    <mergeCell ref="T448:W448"/>
    <mergeCell ref="AF431:AI431"/>
    <mergeCell ref="C436:F436"/>
    <mergeCell ref="G436:K436"/>
    <mergeCell ref="D447:I448"/>
    <mergeCell ref="J447:K448"/>
    <mergeCell ref="L447:L448"/>
    <mergeCell ref="M447:S447"/>
    <mergeCell ref="T447:W447"/>
    <mergeCell ref="Y447:Y448"/>
    <mergeCell ref="O427:R427"/>
    <mergeCell ref="T427:Z427"/>
    <mergeCell ref="AB427:AD427"/>
    <mergeCell ref="AF427:AI427"/>
    <mergeCell ref="E425:G425"/>
    <mergeCell ref="H425:J425"/>
    <mergeCell ref="K425:M425"/>
    <mergeCell ref="O425:R425"/>
    <mergeCell ref="AB425:AD425"/>
    <mergeCell ref="C435:F435"/>
    <mergeCell ref="G435:K435"/>
    <mergeCell ref="L435:M435"/>
    <mergeCell ref="N435:AB435"/>
    <mergeCell ref="AC435:AK435"/>
    <mergeCell ref="Z445:AF445"/>
    <mergeCell ref="AG445:AJ445"/>
    <mergeCell ref="D445:I446"/>
    <mergeCell ref="J445:K446"/>
    <mergeCell ref="L445:L446"/>
    <mergeCell ref="M445:S445"/>
    <mergeCell ref="T445:W445"/>
    <mergeCell ref="Y445:Y446"/>
    <mergeCell ref="Z443:AF443"/>
    <mergeCell ref="H418:J418"/>
    <mergeCell ref="K418:M418"/>
    <mergeCell ref="AF419:AI419"/>
    <mergeCell ref="AF420:AI420"/>
    <mergeCell ref="H424:J424"/>
    <mergeCell ref="K424:M424"/>
    <mergeCell ref="O424:R424"/>
    <mergeCell ref="AB424:AD424"/>
    <mergeCell ref="E423:G423"/>
    <mergeCell ref="H423:J423"/>
    <mergeCell ref="K423:M423"/>
    <mergeCell ref="O423:R423"/>
    <mergeCell ref="AB423:AD423"/>
    <mergeCell ref="E422:G422"/>
    <mergeCell ref="H422:J422"/>
    <mergeCell ref="K422:M422"/>
    <mergeCell ref="O422:R422"/>
    <mergeCell ref="AB422:AD422"/>
    <mergeCell ref="AF422:AJ422"/>
    <mergeCell ref="E424:G424"/>
    <mergeCell ref="H409:J409"/>
    <mergeCell ref="L409:N409"/>
    <mergeCell ref="Q409:U409"/>
    <mergeCell ref="Q410:U410"/>
    <mergeCell ref="L402:U402"/>
    <mergeCell ref="E417:G417"/>
    <mergeCell ref="H417:J417"/>
    <mergeCell ref="K417:M417"/>
    <mergeCell ref="O417:R417"/>
    <mergeCell ref="C415:C420"/>
    <mergeCell ref="D415:D420"/>
    <mergeCell ref="AB417:AD417"/>
    <mergeCell ref="AF417:AI417"/>
    <mergeCell ref="AB415:AD415"/>
    <mergeCell ref="AF415:AI415"/>
    <mergeCell ref="E416:G416"/>
    <mergeCell ref="H416:J416"/>
    <mergeCell ref="K416:M416"/>
    <mergeCell ref="O416:R416"/>
    <mergeCell ref="AB416:AD416"/>
    <mergeCell ref="AF416:AI416"/>
    <mergeCell ref="AB419:AD419"/>
    <mergeCell ref="O420:R420"/>
    <mergeCell ref="AB420:AD420"/>
    <mergeCell ref="O418:R418"/>
    <mergeCell ref="AB418:AD418"/>
    <mergeCell ref="AF418:AI418"/>
    <mergeCell ref="E419:G419"/>
    <mergeCell ref="H419:J419"/>
    <mergeCell ref="K419:M419"/>
    <mergeCell ref="O419:R419"/>
    <mergeCell ref="E418:G418"/>
    <mergeCell ref="AD392:AF392"/>
    <mergeCell ref="AH392:AJ392"/>
    <mergeCell ref="C391:C392"/>
    <mergeCell ref="D391:G392"/>
    <mergeCell ref="H391:K392"/>
    <mergeCell ref="L391:M392"/>
    <mergeCell ref="N391:P392"/>
    <mergeCell ref="Q391:Q392"/>
    <mergeCell ref="L401:U401"/>
    <mergeCell ref="R395:U395"/>
    <mergeCell ref="V395:Y395"/>
    <mergeCell ref="Z395:AB395"/>
    <mergeCell ref="AD395:AF395"/>
    <mergeCell ref="AH395:AJ395"/>
    <mergeCell ref="R396:T396"/>
    <mergeCell ref="V396:X396"/>
    <mergeCell ref="Z396:AB396"/>
    <mergeCell ref="AD396:AF396"/>
    <mergeCell ref="AH396:AJ396"/>
    <mergeCell ref="C395:C396"/>
    <mergeCell ref="D395:G396"/>
    <mergeCell ref="H395:K396"/>
    <mergeCell ref="L395:M396"/>
    <mergeCell ref="N395:P396"/>
    <mergeCell ref="Q395:Q396"/>
    <mergeCell ref="C397:C398"/>
    <mergeCell ref="D397:G398"/>
    <mergeCell ref="H397:K398"/>
    <mergeCell ref="L397:M398"/>
    <mergeCell ref="N397:P398"/>
    <mergeCell ref="Q397:Q398"/>
    <mergeCell ref="R397:U397"/>
    <mergeCell ref="AD388:AF388"/>
    <mergeCell ref="AH388:AJ388"/>
    <mergeCell ref="C387:C388"/>
    <mergeCell ref="D387:G388"/>
    <mergeCell ref="H387:K388"/>
    <mergeCell ref="L387:M388"/>
    <mergeCell ref="N387:P388"/>
    <mergeCell ref="Q387:Q388"/>
    <mergeCell ref="R393:U393"/>
    <mergeCell ref="V393:Y393"/>
    <mergeCell ref="Z393:AB393"/>
    <mergeCell ref="AD393:AF393"/>
    <mergeCell ref="AH393:AJ393"/>
    <mergeCell ref="R394:T394"/>
    <mergeCell ref="V394:X394"/>
    <mergeCell ref="Z394:AB394"/>
    <mergeCell ref="AD394:AF394"/>
    <mergeCell ref="AH394:AJ394"/>
    <mergeCell ref="C393:C394"/>
    <mergeCell ref="D393:G394"/>
    <mergeCell ref="H393:K394"/>
    <mergeCell ref="L393:M394"/>
    <mergeCell ref="N393:P394"/>
    <mergeCell ref="Q393:Q394"/>
    <mergeCell ref="R391:U391"/>
    <mergeCell ref="V391:Y391"/>
    <mergeCell ref="Z391:AB391"/>
    <mergeCell ref="AD391:AF391"/>
    <mergeCell ref="AH391:AJ391"/>
    <mergeCell ref="R392:T392"/>
    <mergeCell ref="V392:X392"/>
    <mergeCell ref="Z392:AB392"/>
    <mergeCell ref="AD384:AF384"/>
    <mergeCell ref="AH384:AJ384"/>
    <mergeCell ref="C383:C384"/>
    <mergeCell ref="D383:G384"/>
    <mergeCell ref="H383:K384"/>
    <mergeCell ref="L383:M384"/>
    <mergeCell ref="N383:P384"/>
    <mergeCell ref="Q383:Q384"/>
    <mergeCell ref="R389:U389"/>
    <mergeCell ref="V389:Y389"/>
    <mergeCell ref="Z389:AB389"/>
    <mergeCell ref="AD389:AF389"/>
    <mergeCell ref="AH389:AJ389"/>
    <mergeCell ref="R390:T390"/>
    <mergeCell ref="V390:X390"/>
    <mergeCell ref="Z390:AB390"/>
    <mergeCell ref="AD390:AF390"/>
    <mergeCell ref="AH390:AJ390"/>
    <mergeCell ref="C389:C390"/>
    <mergeCell ref="D389:G390"/>
    <mergeCell ref="H389:K390"/>
    <mergeCell ref="L389:M390"/>
    <mergeCell ref="N389:P390"/>
    <mergeCell ref="Q389:Q390"/>
    <mergeCell ref="R387:U387"/>
    <mergeCell ref="V387:Y387"/>
    <mergeCell ref="Z387:AB387"/>
    <mergeCell ref="AD387:AF387"/>
    <mergeCell ref="AH387:AJ387"/>
    <mergeCell ref="R388:T388"/>
    <mergeCell ref="V388:X388"/>
    <mergeCell ref="Z388:AB388"/>
    <mergeCell ref="AD380:AF380"/>
    <mergeCell ref="AH380:AJ380"/>
    <mergeCell ref="C379:C380"/>
    <mergeCell ref="D379:G380"/>
    <mergeCell ref="H379:K380"/>
    <mergeCell ref="L379:M380"/>
    <mergeCell ref="N379:P380"/>
    <mergeCell ref="Q379:Q380"/>
    <mergeCell ref="R385:U385"/>
    <mergeCell ref="V385:Y385"/>
    <mergeCell ref="Z385:AB385"/>
    <mergeCell ref="AD385:AF385"/>
    <mergeCell ref="AH385:AJ385"/>
    <mergeCell ref="R386:T386"/>
    <mergeCell ref="V386:X386"/>
    <mergeCell ref="Z386:AB386"/>
    <mergeCell ref="AD386:AF386"/>
    <mergeCell ref="AH386:AJ386"/>
    <mergeCell ref="C385:C386"/>
    <mergeCell ref="D385:G386"/>
    <mergeCell ref="H385:K386"/>
    <mergeCell ref="L385:M386"/>
    <mergeCell ref="N385:P386"/>
    <mergeCell ref="Q385:Q386"/>
    <mergeCell ref="R383:U383"/>
    <mergeCell ref="V383:Y383"/>
    <mergeCell ref="Z383:AB383"/>
    <mergeCell ref="AD383:AF383"/>
    <mergeCell ref="AH383:AJ383"/>
    <mergeCell ref="R384:T384"/>
    <mergeCell ref="V384:X384"/>
    <mergeCell ref="Z384:AB384"/>
    <mergeCell ref="AD376:AF376"/>
    <mergeCell ref="AH376:AJ376"/>
    <mergeCell ref="C375:C376"/>
    <mergeCell ref="D375:G376"/>
    <mergeCell ref="H375:K376"/>
    <mergeCell ref="L375:M376"/>
    <mergeCell ref="N375:P376"/>
    <mergeCell ref="Q375:Q376"/>
    <mergeCell ref="R381:U381"/>
    <mergeCell ref="V381:Y381"/>
    <mergeCell ref="Z381:AB381"/>
    <mergeCell ref="AD381:AF381"/>
    <mergeCell ref="AH381:AJ381"/>
    <mergeCell ref="R382:T382"/>
    <mergeCell ref="V382:X382"/>
    <mergeCell ref="Z382:AB382"/>
    <mergeCell ref="AD382:AF382"/>
    <mergeCell ref="AH382:AJ382"/>
    <mergeCell ref="C381:C382"/>
    <mergeCell ref="D381:G382"/>
    <mergeCell ref="H381:K382"/>
    <mergeCell ref="L381:M382"/>
    <mergeCell ref="N381:P382"/>
    <mergeCell ref="Q381:Q382"/>
    <mergeCell ref="R379:U379"/>
    <mergeCell ref="V379:Y379"/>
    <mergeCell ref="Z379:AB379"/>
    <mergeCell ref="AD379:AF379"/>
    <mergeCell ref="AH379:AJ379"/>
    <mergeCell ref="R380:T380"/>
    <mergeCell ref="V380:X380"/>
    <mergeCell ref="Z380:AB380"/>
    <mergeCell ref="AD372:AF372"/>
    <mergeCell ref="AH372:AJ372"/>
    <mergeCell ref="C371:C372"/>
    <mergeCell ref="D371:G372"/>
    <mergeCell ref="H371:K372"/>
    <mergeCell ref="L371:M372"/>
    <mergeCell ref="N371:P372"/>
    <mergeCell ref="Q371:Q372"/>
    <mergeCell ref="R377:U377"/>
    <mergeCell ref="V377:Y377"/>
    <mergeCell ref="Z377:AB377"/>
    <mergeCell ref="AD377:AF377"/>
    <mergeCell ref="AH377:AJ377"/>
    <mergeCell ref="R378:T378"/>
    <mergeCell ref="V378:X378"/>
    <mergeCell ref="Z378:AB378"/>
    <mergeCell ref="AD378:AF378"/>
    <mergeCell ref="AH378:AJ378"/>
    <mergeCell ref="C377:C378"/>
    <mergeCell ref="D377:G378"/>
    <mergeCell ref="H377:K378"/>
    <mergeCell ref="L377:M378"/>
    <mergeCell ref="N377:P378"/>
    <mergeCell ref="Q377:Q378"/>
    <mergeCell ref="R375:U375"/>
    <mergeCell ref="V375:Y375"/>
    <mergeCell ref="Z375:AB375"/>
    <mergeCell ref="AD375:AF375"/>
    <mergeCell ref="AH375:AJ375"/>
    <mergeCell ref="R376:T376"/>
    <mergeCell ref="V376:X376"/>
    <mergeCell ref="Z376:AB376"/>
    <mergeCell ref="AD368:AF368"/>
    <mergeCell ref="AH368:AJ368"/>
    <mergeCell ref="C367:C368"/>
    <mergeCell ref="D367:G368"/>
    <mergeCell ref="H367:K368"/>
    <mergeCell ref="L367:M368"/>
    <mergeCell ref="N367:P368"/>
    <mergeCell ref="Q367:Q368"/>
    <mergeCell ref="R373:U373"/>
    <mergeCell ref="V373:Y373"/>
    <mergeCell ref="Z373:AB373"/>
    <mergeCell ref="AD373:AF373"/>
    <mergeCell ref="AH373:AJ373"/>
    <mergeCell ref="R374:T374"/>
    <mergeCell ref="V374:X374"/>
    <mergeCell ref="Z374:AB374"/>
    <mergeCell ref="AD374:AF374"/>
    <mergeCell ref="AH374:AJ374"/>
    <mergeCell ref="C373:C374"/>
    <mergeCell ref="D373:G374"/>
    <mergeCell ref="H373:K374"/>
    <mergeCell ref="L373:M374"/>
    <mergeCell ref="N373:P374"/>
    <mergeCell ref="Q373:Q374"/>
    <mergeCell ref="R371:U371"/>
    <mergeCell ref="V371:Y371"/>
    <mergeCell ref="Z371:AB371"/>
    <mergeCell ref="AD371:AF371"/>
    <mergeCell ref="AH371:AJ371"/>
    <mergeCell ref="R372:T372"/>
    <mergeCell ref="V372:X372"/>
    <mergeCell ref="Z372:AB372"/>
    <mergeCell ref="AD364:AF364"/>
    <mergeCell ref="AH364:AJ364"/>
    <mergeCell ref="C363:C364"/>
    <mergeCell ref="D363:G364"/>
    <mergeCell ref="H363:K364"/>
    <mergeCell ref="L363:M364"/>
    <mergeCell ref="N363:P364"/>
    <mergeCell ref="Q363:Q364"/>
    <mergeCell ref="R369:U369"/>
    <mergeCell ref="V369:Y369"/>
    <mergeCell ref="Z369:AB369"/>
    <mergeCell ref="AD369:AF369"/>
    <mergeCell ref="AH369:AJ369"/>
    <mergeCell ref="R370:T370"/>
    <mergeCell ref="V370:X370"/>
    <mergeCell ref="Z370:AB370"/>
    <mergeCell ref="AD370:AF370"/>
    <mergeCell ref="AH370:AJ370"/>
    <mergeCell ref="C369:C370"/>
    <mergeCell ref="D369:G370"/>
    <mergeCell ref="H369:K370"/>
    <mergeCell ref="L369:M370"/>
    <mergeCell ref="N369:P370"/>
    <mergeCell ref="Q369:Q370"/>
    <mergeCell ref="R367:U367"/>
    <mergeCell ref="V367:Y367"/>
    <mergeCell ref="Z367:AB367"/>
    <mergeCell ref="AD367:AF367"/>
    <mergeCell ref="AH367:AJ367"/>
    <mergeCell ref="R368:T368"/>
    <mergeCell ref="V368:X368"/>
    <mergeCell ref="Z368:AB368"/>
    <mergeCell ref="AD360:AF360"/>
    <mergeCell ref="AH360:AJ360"/>
    <mergeCell ref="C359:C360"/>
    <mergeCell ref="D359:G360"/>
    <mergeCell ref="H359:K360"/>
    <mergeCell ref="L359:M360"/>
    <mergeCell ref="N359:P360"/>
    <mergeCell ref="Q359:Q360"/>
    <mergeCell ref="R365:U365"/>
    <mergeCell ref="V365:Y365"/>
    <mergeCell ref="Z365:AB365"/>
    <mergeCell ref="AD365:AF365"/>
    <mergeCell ref="AH365:AJ365"/>
    <mergeCell ref="R366:T366"/>
    <mergeCell ref="V366:X366"/>
    <mergeCell ref="Z366:AB366"/>
    <mergeCell ref="AD366:AF366"/>
    <mergeCell ref="AH366:AJ366"/>
    <mergeCell ref="C365:C366"/>
    <mergeCell ref="D365:G366"/>
    <mergeCell ref="H365:K366"/>
    <mergeCell ref="L365:M366"/>
    <mergeCell ref="N365:P366"/>
    <mergeCell ref="Q365:Q366"/>
    <mergeCell ref="R363:U363"/>
    <mergeCell ref="V363:Y363"/>
    <mergeCell ref="Z363:AB363"/>
    <mergeCell ref="AD363:AF363"/>
    <mergeCell ref="AH363:AJ363"/>
    <mergeCell ref="R364:T364"/>
    <mergeCell ref="V364:X364"/>
    <mergeCell ref="Z364:AB364"/>
    <mergeCell ref="C356:C358"/>
    <mergeCell ref="D356:G358"/>
    <mergeCell ref="H356:K358"/>
    <mergeCell ref="L356:M358"/>
    <mergeCell ref="N357:Q358"/>
    <mergeCell ref="AH358:AK358"/>
    <mergeCell ref="R357:U357"/>
    <mergeCell ref="V357:Y357"/>
    <mergeCell ref="R361:U361"/>
    <mergeCell ref="V361:Y361"/>
    <mergeCell ref="Z361:AB361"/>
    <mergeCell ref="AD361:AF361"/>
    <mergeCell ref="AH361:AJ361"/>
    <mergeCell ref="R362:T362"/>
    <mergeCell ref="V362:X362"/>
    <mergeCell ref="Z362:AB362"/>
    <mergeCell ref="AD362:AF362"/>
    <mergeCell ref="AH362:AJ362"/>
    <mergeCell ref="C361:C362"/>
    <mergeCell ref="D361:G362"/>
    <mergeCell ref="H361:K362"/>
    <mergeCell ref="L361:M362"/>
    <mergeCell ref="N361:P362"/>
    <mergeCell ref="Q361:Q362"/>
    <mergeCell ref="R359:U359"/>
    <mergeCell ref="V359:Y359"/>
    <mergeCell ref="Z359:AB359"/>
    <mergeCell ref="AD359:AF359"/>
    <mergeCell ref="AH359:AJ359"/>
    <mergeCell ref="R360:T360"/>
    <mergeCell ref="V360:X360"/>
    <mergeCell ref="Z360:AB360"/>
    <mergeCell ref="R350:U350"/>
    <mergeCell ref="V350:Y350"/>
    <mergeCell ref="Z350:AB350"/>
    <mergeCell ref="AD350:AF350"/>
    <mergeCell ref="AH350:AJ350"/>
    <mergeCell ref="R351:T351"/>
    <mergeCell ref="V351:X351"/>
    <mergeCell ref="Z351:AB351"/>
    <mergeCell ref="AD351:AF351"/>
    <mergeCell ref="AH351:AJ351"/>
    <mergeCell ref="C350:C351"/>
    <mergeCell ref="D350:G351"/>
    <mergeCell ref="H350:K351"/>
    <mergeCell ref="L350:M351"/>
    <mergeCell ref="N350:P351"/>
    <mergeCell ref="Q350:Q351"/>
    <mergeCell ref="Q355:S355"/>
    <mergeCell ref="R348:U348"/>
    <mergeCell ref="V348:Y348"/>
    <mergeCell ref="Z348:AB348"/>
    <mergeCell ref="AD348:AF348"/>
    <mergeCell ref="AH348:AJ348"/>
    <mergeCell ref="R349:T349"/>
    <mergeCell ref="V349:X349"/>
    <mergeCell ref="Z349:AB349"/>
    <mergeCell ref="AD349:AF349"/>
    <mergeCell ref="AH349:AJ349"/>
    <mergeCell ref="C348:C349"/>
    <mergeCell ref="D348:G349"/>
    <mergeCell ref="H348:K349"/>
    <mergeCell ref="L348:M349"/>
    <mergeCell ref="N348:P349"/>
    <mergeCell ref="Q348:Q349"/>
    <mergeCell ref="R346:U346"/>
    <mergeCell ref="V346:Y346"/>
    <mergeCell ref="Z346:AB346"/>
    <mergeCell ref="AD346:AF346"/>
    <mergeCell ref="AH346:AJ346"/>
    <mergeCell ref="R347:T347"/>
    <mergeCell ref="V347:X347"/>
    <mergeCell ref="Z347:AB347"/>
    <mergeCell ref="AD347:AF347"/>
    <mergeCell ref="AH347:AJ347"/>
    <mergeCell ref="C346:C347"/>
    <mergeCell ref="D346:G347"/>
    <mergeCell ref="H346:K347"/>
    <mergeCell ref="L346:M347"/>
    <mergeCell ref="N346:P347"/>
    <mergeCell ref="Q346:Q347"/>
    <mergeCell ref="R344:U344"/>
    <mergeCell ref="V344:Y344"/>
    <mergeCell ref="Z344:AB344"/>
    <mergeCell ref="AD344:AF344"/>
    <mergeCell ref="AH344:AJ344"/>
    <mergeCell ref="R345:T345"/>
    <mergeCell ref="V345:X345"/>
    <mergeCell ref="Z345:AB345"/>
    <mergeCell ref="AD345:AF345"/>
    <mergeCell ref="AH345:AJ345"/>
    <mergeCell ref="C344:C345"/>
    <mergeCell ref="D344:G345"/>
    <mergeCell ref="H344:K345"/>
    <mergeCell ref="L344:M345"/>
    <mergeCell ref="N344:P345"/>
    <mergeCell ref="Q344:Q345"/>
    <mergeCell ref="R342:U342"/>
    <mergeCell ref="V342:Y342"/>
    <mergeCell ref="Z342:AB342"/>
    <mergeCell ref="AD342:AF342"/>
    <mergeCell ref="AH342:AJ342"/>
    <mergeCell ref="R343:T343"/>
    <mergeCell ref="V343:X343"/>
    <mergeCell ref="Z343:AB343"/>
    <mergeCell ref="AD343:AF343"/>
    <mergeCell ref="AH343:AJ343"/>
    <mergeCell ref="C342:C343"/>
    <mergeCell ref="D342:G343"/>
    <mergeCell ref="H342:K343"/>
    <mergeCell ref="L342:M343"/>
    <mergeCell ref="N342:P343"/>
    <mergeCell ref="Q342:Q343"/>
    <mergeCell ref="R340:U340"/>
    <mergeCell ref="V340:Y340"/>
    <mergeCell ref="Z340:AB340"/>
    <mergeCell ref="AD340:AF340"/>
    <mergeCell ref="AH340:AJ340"/>
    <mergeCell ref="R341:T341"/>
    <mergeCell ref="V341:X341"/>
    <mergeCell ref="Z341:AB341"/>
    <mergeCell ref="AD341:AF341"/>
    <mergeCell ref="AH341:AJ341"/>
    <mergeCell ref="C340:C341"/>
    <mergeCell ref="D340:G341"/>
    <mergeCell ref="H340:K341"/>
    <mergeCell ref="L340:M341"/>
    <mergeCell ref="N340:P341"/>
    <mergeCell ref="Q340:Q341"/>
    <mergeCell ref="R338:U338"/>
    <mergeCell ref="V338:Y338"/>
    <mergeCell ref="Z338:AB338"/>
    <mergeCell ref="AD338:AF338"/>
    <mergeCell ref="AH338:AJ338"/>
    <mergeCell ref="R339:T339"/>
    <mergeCell ref="V339:X339"/>
    <mergeCell ref="Z339:AB339"/>
    <mergeCell ref="AD339:AF339"/>
    <mergeCell ref="AH339:AJ339"/>
    <mergeCell ref="C338:C339"/>
    <mergeCell ref="D338:G339"/>
    <mergeCell ref="H338:K339"/>
    <mergeCell ref="L338:M339"/>
    <mergeCell ref="N338:P339"/>
    <mergeCell ref="Q338:Q339"/>
    <mergeCell ref="R336:U336"/>
    <mergeCell ref="V336:Y336"/>
    <mergeCell ref="Z336:AB336"/>
    <mergeCell ref="AD336:AF336"/>
    <mergeCell ref="AH336:AJ336"/>
    <mergeCell ref="R337:T337"/>
    <mergeCell ref="V337:X337"/>
    <mergeCell ref="Z337:AB337"/>
    <mergeCell ref="AD337:AF337"/>
    <mergeCell ref="AH337:AJ337"/>
    <mergeCell ref="C336:C337"/>
    <mergeCell ref="D336:G337"/>
    <mergeCell ref="H336:K337"/>
    <mergeCell ref="L336:M337"/>
    <mergeCell ref="N336:P337"/>
    <mergeCell ref="Q336:Q337"/>
    <mergeCell ref="AD334:AF334"/>
    <mergeCell ref="R335:T335"/>
    <mergeCell ref="V335:X335"/>
    <mergeCell ref="Z335:AB335"/>
    <mergeCell ref="AD335:AF335"/>
    <mergeCell ref="AH335:AJ335"/>
    <mergeCell ref="AH333:AJ333"/>
    <mergeCell ref="C334:C335"/>
    <mergeCell ref="D334:G335"/>
    <mergeCell ref="H334:K335"/>
    <mergeCell ref="L334:M335"/>
    <mergeCell ref="N334:P335"/>
    <mergeCell ref="Q334:Q335"/>
    <mergeCell ref="R334:U334"/>
    <mergeCell ref="V334:Y334"/>
    <mergeCell ref="Z334:AB334"/>
    <mergeCell ref="R332:U332"/>
    <mergeCell ref="V332:Y332"/>
    <mergeCell ref="Z332:AB332"/>
    <mergeCell ref="AD332:AF332"/>
    <mergeCell ref="R333:T333"/>
    <mergeCell ref="V333:X333"/>
    <mergeCell ref="Z333:AB333"/>
    <mergeCell ref="AD333:AF333"/>
    <mergeCell ref="C332:C333"/>
    <mergeCell ref="D332:G333"/>
    <mergeCell ref="H332:K333"/>
    <mergeCell ref="L332:M333"/>
    <mergeCell ref="N332:P333"/>
    <mergeCell ref="Q332:Q333"/>
    <mergeCell ref="R330:U330"/>
    <mergeCell ref="V330:Y330"/>
    <mergeCell ref="Z330:AB330"/>
    <mergeCell ref="AD330:AF330"/>
    <mergeCell ref="AH330:AJ330"/>
    <mergeCell ref="R331:T331"/>
    <mergeCell ref="V331:X331"/>
    <mergeCell ref="Z331:AB331"/>
    <mergeCell ref="AD331:AF331"/>
    <mergeCell ref="AH331:AJ331"/>
    <mergeCell ref="C330:C331"/>
    <mergeCell ref="D330:G331"/>
    <mergeCell ref="H330:K331"/>
    <mergeCell ref="L330:M331"/>
    <mergeCell ref="N330:P331"/>
    <mergeCell ref="Q330:Q331"/>
    <mergeCell ref="R328:U328"/>
    <mergeCell ref="V328:Y328"/>
    <mergeCell ref="Z328:AB328"/>
    <mergeCell ref="AD328:AF328"/>
    <mergeCell ref="AH328:AJ328"/>
    <mergeCell ref="R329:T329"/>
    <mergeCell ref="V329:X329"/>
    <mergeCell ref="Z329:AB329"/>
    <mergeCell ref="AD329:AF329"/>
    <mergeCell ref="AH329:AJ329"/>
    <mergeCell ref="C328:C329"/>
    <mergeCell ref="D328:G329"/>
    <mergeCell ref="H328:K329"/>
    <mergeCell ref="L328:M329"/>
    <mergeCell ref="N328:P329"/>
    <mergeCell ref="Q328:Q329"/>
    <mergeCell ref="R326:U326"/>
    <mergeCell ref="V326:Y326"/>
    <mergeCell ref="Z326:AB326"/>
    <mergeCell ref="AD326:AF326"/>
    <mergeCell ref="AH326:AJ326"/>
    <mergeCell ref="R327:T327"/>
    <mergeCell ref="V327:X327"/>
    <mergeCell ref="Z327:AB327"/>
    <mergeCell ref="AD327:AF327"/>
    <mergeCell ref="AH327:AJ327"/>
    <mergeCell ref="C326:C327"/>
    <mergeCell ref="D326:G327"/>
    <mergeCell ref="H326:K327"/>
    <mergeCell ref="L326:M327"/>
    <mergeCell ref="N326:P327"/>
    <mergeCell ref="Q326:Q327"/>
    <mergeCell ref="R324:U324"/>
    <mergeCell ref="V324:Y324"/>
    <mergeCell ref="Z324:AB324"/>
    <mergeCell ref="AD324:AF324"/>
    <mergeCell ref="AH324:AJ324"/>
    <mergeCell ref="R325:T325"/>
    <mergeCell ref="V325:X325"/>
    <mergeCell ref="Z325:AB325"/>
    <mergeCell ref="AD325:AF325"/>
    <mergeCell ref="AH325:AJ325"/>
    <mergeCell ref="C324:C325"/>
    <mergeCell ref="D324:G325"/>
    <mergeCell ref="H324:K325"/>
    <mergeCell ref="L324:M325"/>
    <mergeCell ref="N324:P325"/>
    <mergeCell ref="Q324:Q325"/>
    <mergeCell ref="R322:U322"/>
    <mergeCell ref="V322:Y322"/>
    <mergeCell ref="Z322:AB322"/>
    <mergeCell ref="AD322:AF322"/>
    <mergeCell ref="AH322:AJ322"/>
    <mergeCell ref="R323:T323"/>
    <mergeCell ref="V323:X323"/>
    <mergeCell ref="Z323:AB323"/>
    <mergeCell ref="AD323:AF323"/>
    <mergeCell ref="AH323:AJ323"/>
    <mergeCell ref="C322:C323"/>
    <mergeCell ref="D322:G323"/>
    <mergeCell ref="H322:K323"/>
    <mergeCell ref="L322:M323"/>
    <mergeCell ref="N322:P323"/>
    <mergeCell ref="Q322:Q323"/>
    <mergeCell ref="R320:U320"/>
    <mergeCell ref="V320:Y320"/>
    <mergeCell ref="Z320:AB320"/>
    <mergeCell ref="AD320:AF320"/>
    <mergeCell ref="AH320:AJ320"/>
    <mergeCell ref="R321:T321"/>
    <mergeCell ref="V321:X321"/>
    <mergeCell ref="Z321:AB321"/>
    <mergeCell ref="AD321:AF321"/>
    <mergeCell ref="AH321:AJ321"/>
    <mergeCell ref="C320:C321"/>
    <mergeCell ref="D320:G321"/>
    <mergeCell ref="H320:K321"/>
    <mergeCell ref="L320:M321"/>
    <mergeCell ref="N320:P321"/>
    <mergeCell ref="Q320:Q321"/>
    <mergeCell ref="R318:U318"/>
    <mergeCell ref="V318:Y318"/>
    <mergeCell ref="Z318:AB318"/>
    <mergeCell ref="AD318:AF318"/>
    <mergeCell ref="AH318:AJ318"/>
    <mergeCell ref="R319:T319"/>
    <mergeCell ref="V319:X319"/>
    <mergeCell ref="Z319:AB319"/>
    <mergeCell ref="AD319:AF319"/>
    <mergeCell ref="AH319:AJ319"/>
    <mergeCell ref="C318:C319"/>
    <mergeCell ref="D318:G319"/>
    <mergeCell ref="H318:K319"/>
    <mergeCell ref="L318:M319"/>
    <mergeCell ref="N318:P319"/>
    <mergeCell ref="Q318:Q319"/>
    <mergeCell ref="R316:U316"/>
    <mergeCell ref="V316:Y316"/>
    <mergeCell ref="Z316:AB316"/>
    <mergeCell ref="AD316:AF316"/>
    <mergeCell ref="AH316:AJ316"/>
    <mergeCell ref="R317:T317"/>
    <mergeCell ref="V317:X317"/>
    <mergeCell ref="Z317:AB317"/>
    <mergeCell ref="AD317:AF317"/>
    <mergeCell ref="AH317:AJ317"/>
    <mergeCell ref="C316:C317"/>
    <mergeCell ref="D316:G317"/>
    <mergeCell ref="H316:K317"/>
    <mergeCell ref="L316:M317"/>
    <mergeCell ref="N316:P317"/>
    <mergeCell ref="Q316:Q317"/>
    <mergeCell ref="V310:Y310"/>
    <mergeCell ref="R310:U310"/>
    <mergeCell ref="R314:U314"/>
    <mergeCell ref="V314:Y314"/>
    <mergeCell ref="Z314:AB314"/>
    <mergeCell ref="AD314:AF314"/>
    <mergeCell ref="AH314:AJ314"/>
    <mergeCell ref="R315:T315"/>
    <mergeCell ref="V315:X315"/>
    <mergeCell ref="Z315:AB315"/>
    <mergeCell ref="AD315:AF315"/>
    <mergeCell ref="AH315:AJ315"/>
    <mergeCell ref="C314:C315"/>
    <mergeCell ref="D314:G315"/>
    <mergeCell ref="H314:K315"/>
    <mergeCell ref="L314:M315"/>
    <mergeCell ref="N314:P315"/>
    <mergeCell ref="Q314:Q315"/>
    <mergeCell ref="R312:U312"/>
    <mergeCell ref="V312:Y312"/>
    <mergeCell ref="Z312:AB312"/>
    <mergeCell ref="AD312:AF312"/>
    <mergeCell ref="AH312:AJ312"/>
    <mergeCell ref="R313:T313"/>
    <mergeCell ref="V313:X313"/>
    <mergeCell ref="Z313:AB313"/>
    <mergeCell ref="AD313:AF313"/>
    <mergeCell ref="AH313:AJ313"/>
    <mergeCell ref="H312:K313"/>
    <mergeCell ref="L312:M313"/>
    <mergeCell ref="N312:P313"/>
    <mergeCell ref="Q312:Q313"/>
    <mergeCell ref="Z293:AB293"/>
    <mergeCell ref="AC293:AE293"/>
    <mergeCell ref="D294:G294"/>
    <mergeCell ref="H294:K294"/>
    <mergeCell ref="L294:M294"/>
    <mergeCell ref="N294:O294"/>
    <mergeCell ref="U294:V294"/>
    <mergeCell ref="W294:Y294"/>
    <mergeCell ref="Z294:AB294"/>
    <mergeCell ref="AC294:AE294"/>
    <mergeCell ref="D293:G293"/>
    <mergeCell ref="H293:K293"/>
    <mergeCell ref="L293:M293"/>
    <mergeCell ref="N293:O293"/>
    <mergeCell ref="U293:V293"/>
    <mergeCell ref="W293:Y293"/>
    <mergeCell ref="D296:G296"/>
    <mergeCell ref="H296:K296"/>
    <mergeCell ref="L296:M296"/>
    <mergeCell ref="N296:O296"/>
    <mergeCell ref="U296:V296"/>
    <mergeCell ref="W296:Y296"/>
    <mergeCell ref="Z296:AB296"/>
    <mergeCell ref="AC296:AE296"/>
    <mergeCell ref="Z291:AB291"/>
    <mergeCell ref="AC291:AE291"/>
    <mergeCell ref="D292:G292"/>
    <mergeCell ref="H292:K292"/>
    <mergeCell ref="L292:M292"/>
    <mergeCell ref="N292:O292"/>
    <mergeCell ref="U292:V292"/>
    <mergeCell ref="W292:Y292"/>
    <mergeCell ref="Z292:AB292"/>
    <mergeCell ref="AC292:AE292"/>
    <mergeCell ref="D291:G291"/>
    <mergeCell ref="H291:K291"/>
    <mergeCell ref="L291:M291"/>
    <mergeCell ref="N291:O291"/>
    <mergeCell ref="U291:V291"/>
    <mergeCell ref="W291:Y291"/>
    <mergeCell ref="Z289:AB289"/>
    <mergeCell ref="AC289:AE289"/>
    <mergeCell ref="D290:G290"/>
    <mergeCell ref="H290:K290"/>
    <mergeCell ref="L290:M290"/>
    <mergeCell ref="N290:O290"/>
    <mergeCell ref="U290:V290"/>
    <mergeCell ref="W290:Y290"/>
    <mergeCell ref="Z290:AB290"/>
    <mergeCell ref="AC290:AE290"/>
    <mergeCell ref="D289:G289"/>
    <mergeCell ref="H289:K289"/>
    <mergeCell ref="L289:M289"/>
    <mergeCell ref="N289:O289"/>
    <mergeCell ref="U289:V289"/>
    <mergeCell ref="W289:Y289"/>
    <mergeCell ref="Z273:AB273"/>
    <mergeCell ref="AC273:AE273"/>
    <mergeCell ref="D274:G274"/>
    <mergeCell ref="H274:K274"/>
    <mergeCell ref="L274:M274"/>
    <mergeCell ref="N274:O274"/>
    <mergeCell ref="U274:V274"/>
    <mergeCell ref="W274:Y274"/>
    <mergeCell ref="Z274:AB274"/>
    <mergeCell ref="AC274:AE274"/>
    <mergeCell ref="D273:G273"/>
    <mergeCell ref="H273:K273"/>
    <mergeCell ref="L273:M273"/>
    <mergeCell ref="N273:O273"/>
    <mergeCell ref="U273:V273"/>
    <mergeCell ref="W273:Y273"/>
    <mergeCell ref="Z287:AB287"/>
    <mergeCell ref="AC287:AE287"/>
    <mergeCell ref="D287:G287"/>
    <mergeCell ref="H287:K287"/>
    <mergeCell ref="L287:M287"/>
    <mergeCell ref="N287:O287"/>
    <mergeCell ref="U287:V287"/>
    <mergeCell ref="W287:Y287"/>
    <mergeCell ref="D276:G276"/>
    <mergeCell ref="H276:K276"/>
    <mergeCell ref="L276:M276"/>
    <mergeCell ref="N276:O276"/>
    <mergeCell ref="U276:V276"/>
    <mergeCell ref="W276:Y276"/>
    <mergeCell ref="Z276:AB276"/>
    <mergeCell ref="AC276:AE276"/>
    <mergeCell ref="Z271:AB271"/>
    <mergeCell ref="AC271:AE271"/>
    <mergeCell ref="D272:G272"/>
    <mergeCell ref="H272:K272"/>
    <mergeCell ref="L272:M272"/>
    <mergeCell ref="N272:O272"/>
    <mergeCell ref="U272:V272"/>
    <mergeCell ref="W272:Y272"/>
    <mergeCell ref="Z272:AB272"/>
    <mergeCell ref="AC272:AE272"/>
    <mergeCell ref="D271:G271"/>
    <mergeCell ref="H271:K271"/>
    <mergeCell ref="L271:M271"/>
    <mergeCell ref="N271:O271"/>
    <mergeCell ref="U271:V271"/>
    <mergeCell ref="W271:Y271"/>
    <mergeCell ref="Z269:AB269"/>
    <mergeCell ref="AC269:AE269"/>
    <mergeCell ref="D270:G270"/>
    <mergeCell ref="H270:K270"/>
    <mergeCell ref="L270:M270"/>
    <mergeCell ref="N270:O270"/>
    <mergeCell ref="U270:V270"/>
    <mergeCell ref="W270:Y270"/>
    <mergeCell ref="Z270:AB270"/>
    <mergeCell ref="AC270:AE270"/>
    <mergeCell ref="D269:G269"/>
    <mergeCell ref="H269:K269"/>
    <mergeCell ref="L269:M269"/>
    <mergeCell ref="N269:O269"/>
    <mergeCell ref="U269:V269"/>
    <mergeCell ref="W269:Y269"/>
    <mergeCell ref="Z267:AB267"/>
    <mergeCell ref="AC267:AE267"/>
    <mergeCell ref="D268:G268"/>
    <mergeCell ref="H268:K268"/>
    <mergeCell ref="L268:M268"/>
    <mergeCell ref="N268:O268"/>
    <mergeCell ref="U268:V268"/>
    <mergeCell ref="W268:Y268"/>
    <mergeCell ref="Z268:AB268"/>
    <mergeCell ref="AC268:AE268"/>
    <mergeCell ref="D267:G267"/>
    <mergeCell ref="H267:K267"/>
    <mergeCell ref="L267:M267"/>
    <mergeCell ref="N267:O267"/>
    <mergeCell ref="U267:V267"/>
    <mergeCell ref="W267:Y267"/>
    <mergeCell ref="Z265:AB265"/>
    <mergeCell ref="AC265:AE265"/>
    <mergeCell ref="D266:G266"/>
    <mergeCell ref="H266:K266"/>
    <mergeCell ref="L266:M266"/>
    <mergeCell ref="N266:O266"/>
    <mergeCell ref="U266:V266"/>
    <mergeCell ref="W266:Y266"/>
    <mergeCell ref="Z266:AB266"/>
    <mergeCell ref="AC266:AE266"/>
    <mergeCell ref="D265:G265"/>
    <mergeCell ref="H265:K265"/>
    <mergeCell ref="L265:M265"/>
    <mergeCell ref="N265:O265"/>
    <mergeCell ref="U265:V265"/>
    <mergeCell ref="W265:Y265"/>
    <mergeCell ref="Z263:AB263"/>
    <mergeCell ref="AC263:AE263"/>
    <mergeCell ref="D264:G264"/>
    <mergeCell ref="H264:K264"/>
    <mergeCell ref="L264:M264"/>
    <mergeCell ref="N264:O264"/>
    <mergeCell ref="U264:V264"/>
    <mergeCell ref="W264:Y264"/>
    <mergeCell ref="Z264:AB264"/>
    <mergeCell ref="AC264:AE264"/>
    <mergeCell ref="D263:G263"/>
    <mergeCell ref="H263:K263"/>
    <mergeCell ref="L263:M263"/>
    <mergeCell ref="N263:O263"/>
    <mergeCell ref="U263:V263"/>
    <mergeCell ref="W263:Y263"/>
    <mergeCell ref="Z261:AB261"/>
    <mergeCell ref="AC261:AE261"/>
    <mergeCell ref="D262:G262"/>
    <mergeCell ref="H262:K262"/>
    <mergeCell ref="L262:M262"/>
    <mergeCell ref="N262:O262"/>
    <mergeCell ref="U262:V262"/>
    <mergeCell ref="W262:Y262"/>
    <mergeCell ref="Z262:AB262"/>
    <mergeCell ref="AC262:AE262"/>
    <mergeCell ref="D261:G261"/>
    <mergeCell ref="H261:K261"/>
    <mergeCell ref="L261:M261"/>
    <mergeCell ref="N261:O261"/>
    <mergeCell ref="U261:V261"/>
    <mergeCell ref="W261:Y261"/>
    <mergeCell ref="Z259:AB259"/>
    <mergeCell ref="AC259:AE259"/>
    <mergeCell ref="D260:G260"/>
    <mergeCell ref="H260:K260"/>
    <mergeCell ref="L260:M260"/>
    <mergeCell ref="N260:O260"/>
    <mergeCell ref="U260:V260"/>
    <mergeCell ref="W260:Y260"/>
    <mergeCell ref="Z260:AB260"/>
    <mergeCell ref="AC260:AE260"/>
    <mergeCell ref="D259:G259"/>
    <mergeCell ref="H259:K259"/>
    <mergeCell ref="L259:M259"/>
    <mergeCell ref="N259:O259"/>
    <mergeCell ref="U259:V259"/>
    <mergeCell ref="W259:Y259"/>
    <mergeCell ref="Z257:AB257"/>
    <mergeCell ref="AC257:AE257"/>
    <mergeCell ref="D258:G258"/>
    <mergeCell ref="H258:K258"/>
    <mergeCell ref="L258:M258"/>
    <mergeCell ref="N258:O258"/>
    <mergeCell ref="U258:V258"/>
    <mergeCell ref="W258:Y258"/>
    <mergeCell ref="Z258:AB258"/>
    <mergeCell ref="AC258:AE258"/>
    <mergeCell ref="D257:G257"/>
    <mergeCell ref="H257:K257"/>
    <mergeCell ref="L257:M257"/>
    <mergeCell ref="N257:O257"/>
    <mergeCell ref="U257:V257"/>
    <mergeCell ref="W257:Y257"/>
    <mergeCell ref="Z255:AB255"/>
    <mergeCell ref="AC255:AE255"/>
    <mergeCell ref="D256:G256"/>
    <mergeCell ref="H256:K256"/>
    <mergeCell ref="L256:M256"/>
    <mergeCell ref="N256:O256"/>
    <mergeCell ref="U256:V256"/>
    <mergeCell ref="W256:Y256"/>
    <mergeCell ref="Z256:AB256"/>
    <mergeCell ref="AC256:AE256"/>
    <mergeCell ref="D255:G255"/>
    <mergeCell ref="H255:K255"/>
    <mergeCell ref="L255:M255"/>
    <mergeCell ref="N255:O255"/>
    <mergeCell ref="U255:V255"/>
    <mergeCell ref="W255:Y255"/>
    <mergeCell ref="Z253:AB253"/>
    <mergeCell ref="AC253:AE253"/>
    <mergeCell ref="D254:G254"/>
    <mergeCell ref="H254:K254"/>
    <mergeCell ref="L254:M254"/>
    <mergeCell ref="N254:O254"/>
    <mergeCell ref="U254:V254"/>
    <mergeCell ref="W254:Y254"/>
    <mergeCell ref="Z254:AB254"/>
    <mergeCell ref="AC254:AE254"/>
    <mergeCell ref="D253:G253"/>
    <mergeCell ref="H253:K253"/>
    <mergeCell ref="L253:M253"/>
    <mergeCell ref="N253:O253"/>
    <mergeCell ref="U253:V253"/>
    <mergeCell ref="W253:Y253"/>
    <mergeCell ref="Z251:AB251"/>
    <mergeCell ref="AC251:AE251"/>
    <mergeCell ref="D252:G252"/>
    <mergeCell ref="H252:K252"/>
    <mergeCell ref="L252:M252"/>
    <mergeCell ref="N252:O252"/>
    <mergeCell ref="U252:V252"/>
    <mergeCell ref="W252:Y252"/>
    <mergeCell ref="Z252:AB252"/>
    <mergeCell ref="AC252:AE252"/>
    <mergeCell ref="D251:G251"/>
    <mergeCell ref="H251:K251"/>
    <mergeCell ref="L251:M251"/>
    <mergeCell ref="N251:O251"/>
    <mergeCell ref="U251:V251"/>
    <mergeCell ref="W251:Y251"/>
    <mergeCell ref="Z249:AB249"/>
    <mergeCell ref="AC249:AE249"/>
    <mergeCell ref="D250:G250"/>
    <mergeCell ref="H250:K250"/>
    <mergeCell ref="L250:M250"/>
    <mergeCell ref="N250:O250"/>
    <mergeCell ref="U250:V250"/>
    <mergeCell ref="W250:Y250"/>
    <mergeCell ref="Z250:AB250"/>
    <mergeCell ref="AC250:AE250"/>
    <mergeCell ref="D249:G249"/>
    <mergeCell ref="H249:K249"/>
    <mergeCell ref="L249:M249"/>
    <mergeCell ref="N249:O249"/>
    <mergeCell ref="U249:V249"/>
    <mergeCell ref="W249:Y249"/>
    <mergeCell ref="W247:Y247"/>
    <mergeCell ref="Z245:AB245"/>
    <mergeCell ref="AC245:AE245"/>
    <mergeCell ref="D246:G246"/>
    <mergeCell ref="H246:K246"/>
    <mergeCell ref="L246:M246"/>
    <mergeCell ref="N246:O246"/>
    <mergeCell ref="U246:V246"/>
    <mergeCell ref="W246:Y246"/>
    <mergeCell ref="Z246:AB246"/>
    <mergeCell ref="AC246:AE246"/>
    <mergeCell ref="D245:G245"/>
    <mergeCell ref="H245:K245"/>
    <mergeCell ref="L245:M245"/>
    <mergeCell ref="N245:O245"/>
    <mergeCell ref="U245:V245"/>
    <mergeCell ref="W245:Y245"/>
    <mergeCell ref="D247:G247"/>
    <mergeCell ref="H247:K247"/>
    <mergeCell ref="L247:M247"/>
    <mergeCell ref="N247:O247"/>
    <mergeCell ref="U247:V247"/>
    <mergeCell ref="AC233:AD233"/>
    <mergeCell ref="H232:K232"/>
    <mergeCell ref="L232:N232"/>
    <mergeCell ref="O232:P232"/>
    <mergeCell ref="X232:AB232"/>
    <mergeCell ref="AC232:AD232"/>
    <mergeCell ref="O231:P231"/>
    <mergeCell ref="AC231:AD231"/>
    <mergeCell ref="D244:G244"/>
    <mergeCell ref="H244:K244"/>
    <mergeCell ref="L244:M244"/>
    <mergeCell ref="N244:O244"/>
    <mergeCell ref="U244:V244"/>
    <mergeCell ref="W244:Y244"/>
    <mergeCell ref="Z244:AB244"/>
    <mergeCell ref="AC244:AE244"/>
    <mergeCell ref="D243:G243"/>
    <mergeCell ref="H243:K243"/>
    <mergeCell ref="L243:M243"/>
    <mergeCell ref="N243:O243"/>
    <mergeCell ref="U243:V243"/>
    <mergeCell ref="W243:Y243"/>
    <mergeCell ref="Z243:AB243"/>
    <mergeCell ref="AC243:AE243"/>
    <mergeCell ref="C235:G235"/>
    <mergeCell ref="H235:K235"/>
    <mergeCell ref="L235:N235"/>
    <mergeCell ref="O235:P235"/>
    <mergeCell ref="AC235:AD235"/>
    <mergeCell ref="C239:C242"/>
    <mergeCell ref="D239:G242"/>
    <mergeCell ref="H239:K242"/>
    <mergeCell ref="AG218:AH218"/>
    <mergeCell ref="AI218:AK218"/>
    <mergeCell ref="AC217:AF217"/>
    <mergeCell ref="AG217:AH217"/>
    <mergeCell ref="AI217:AK217"/>
    <mergeCell ref="C218:G218"/>
    <mergeCell ref="H218:K218"/>
    <mergeCell ref="L218:M218"/>
    <mergeCell ref="N218:O218"/>
    <mergeCell ref="P218:U218"/>
    <mergeCell ref="V218:AB218"/>
    <mergeCell ref="AC218:AF218"/>
    <mergeCell ref="C217:G217"/>
    <mergeCell ref="H217:K217"/>
    <mergeCell ref="L217:M217"/>
    <mergeCell ref="N217:O217"/>
    <mergeCell ref="P217:U217"/>
    <mergeCell ref="V217:AB217"/>
    <mergeCell ref="AI215:AK215"/>
    <mergeCell ref="C216:G216"/>
    <mergeCell ref="H216:K216"/>
    <mergeCell ref="L216:M216"/>
    <mergeCell ref="N216:O216"/>
    <mergeCell ref="P216:U216"/>
    <mergeCell ref="V216:AB216"/>
    <mergeCell ref="AC216:AF216"/>
    <mergeCell ref="AG216:AH216"/>
    <mergeCell ref="AC214:AF214"/>
    <mergeCell ref="AG214:AH214"/>
    <mergeCell ref="C215:G215"/>
    <mergeCell ref="H215:K215"/>
    <mergeCell ref="L215:M215"/>
    <mergeCell ref="N215:O215"/>
    <mergeCell ref="P215:U215"/>
    <mergeCell ref="V215:AB215"/>
    <mergeCell ref="AC215:AF215"/>
    <mergeCell ref="AG215:AH215"/>
    <mergeCell ref="C214:G214"/>
    <mergeCell ref="H214:K214"/>
    <mergeCell ref="L214:M214"/>
    <mergeCell ref="N214:O214"/>
    <mergeCell ref="P214:U214"/>
    <mergeCell ref="V214:AB214"/>
    <mergeCell ref="AI214:AK214"/>
    <mergeCell ref="AI212:AK212"/>
    <mergeCell ref="C213:G213"/>
    <mergeCell ref="H213:K213"/>
    <mergeCell ref="L213:M213"/>
    <mergeCell ref="N213:O213"/>
    <mergeCell ref="P213:U213"/>
    <mergeCell ref="V213:AB213"/>
    <mergeCell ref="AC213:AF213"/>
    <mergeCell ref="AG213:AH213"/>
    <mergeCell ref="AI213:AK213"/>
    <mergeCell ref="AG211:AH211"/>
    <mergeCell ref="AI211:AK211"/>
    <mergeCell ref="C212:G212"/>
    <mergeCell ref="H212:K212"/>
    <mergeCell ref="L212:M212"/>
    <mergeCell ref="N212:O212"/>
    <mergeCell ref="P212:U212"/>
    <mergeCell ref="V212:AB212"/>
    <mergeCell ref="AC212:AF212"/>
    <mergeCell ref="AG212:AH212"/>
    <mergeCell ref="L208:M208"/>
    <mergeCell ref="AG208:AH208"/>
    <mergeCell ref="AB201:AI201"/>
    <mergeCell ref="C201:G201"/>
    <mergeCell ref="H201:L201"/>
    <mergeCell ref="M201:N201"/>
    <mergeCell ref="O201:P201"/>
    <mergeCell ref="R201:W201"/>
    <mergeCell ref="X201:AA201"/>
    <mergeCell ref="AC210:AF210"/>
    <mergeCell ref="AG210:AH210"/>
    <mergeCell ref="AI210:AK210"/>
    <mergeCell ref="C211:G211"/>
    <mergeCell ref="H211:K211"/>
    <mergeCell ref="L211:M211"/>
    <mergeCell ref="N211:O211"/>
    <mergeCell ref="P211:U211"/>
    <mergeCell ref="V211:AB211"/>
    <mergeCell ref="AC211:AF211"/>
    <mergeCell ref="L210:M210"/>
    <mergeCell ref="N210:O210"/>
    <mergeCell ref="P210:U210"/>
    <mergeCell ref="V210:AB210"/>
    <mergeCell ref="L209:M209"/>
    <mergeCell ref="N209:O209"/>
    <mergeCell ref="P209:U209"/>
    <mergeCell ref="V209:AB209"/>
    <mergeCell ref="AC209:AF209"/>
    <mergeCell ref="AG209:AH209"/>
    <mergeCell ref="C209:C210"/>
    <mergeCell ref="D209:G209"/>
    <mergeCell ref="D210:G210"/>
    <mergeCell ref="H188:L188"/>
    <mergeCell ref="AH188:AK188"/>
    <mergeCell ref="C189:G189"/>
    <mergeCell ref="H189:L189"/>
    <mergeCell ref="M189:AB189"/>
    <mergeCell ref="AC189:AF189"/>
    <mergeCell ref="AH189:AK189"/>
    <mergeCell ref="D188:G188"/>
    <mergeCell ref="AC188:AG188"/>
    <mergeCell ref="C190:G190"/>
    <mergeCell ref="H190:L190"/>
    <mergeCell ref="M190:AB190"/>
    <mergeCell ref="AC190:AF190"/>
    <mergeCell ref="AH190:AK190"/>
    <mergeCell ref="AB199:AI199"/>
    <mergeCell ref="C200:G200"/>
    <mergeCell ref="H200:L200"/>
    <mergeCell ref="M200:N200"/>
    <mergeCell ref="O200:P200"/>
    <mergeCell ref="R200:W200"/>
    <mergeCell ref="X200:AA200"/>
    <mergeCell ref="AB200:AI200"/>
    <mergeCell ref="C199:G199"/>
    <mergeCell ref="H199:L199"/>
    <mergeCell ref="M199:N199"/>
    <mergeCell ref="O199:P199"/>
    <mergeCell ref="R199:W199"/>
    <mergeCell ref="X199:AA199"/>
    <mergeCell ref="AB197:AI197"/>
    <mergeCell ref="C198:G198"/>
    <mergeCell ref="H198:L198"/>
    <mergeCell ref="M198:N198"/>
    <mergeCell ref="AJ180:AK180"/>
    <mergeCell ref="N176:O176"/>
    <mergeCell ref="W176:AA176"/>
    <mergeCell ref="AB176:AD176"/>
    <mergeCell ref="AE176:AG176"/>
    <mergeCell ref="AH176:AI176"/>
    <mergeCell ref="AH179:AI179"/>
    <mergeCell ref="AJ179:AK179"/>
    <mergeCell ref="C180:G180"/>
    <mergeCell ref="H180:K180"/>
    <mergeCell ref="L180:M180"/>
    <mergeCell ref="N180:O180"/>
    <mergeCell ref="W180:AA180"/>
    <mergeCell ref="AB180:AD180"/>
    <mergeCell ref="AE180:AG180"/>
    <mergeCell ref="AH180:AI180"/>
    <mergeCell ref="AE178:AG178"/>
    <mergeCell ref="AH178:AI178"/>
    <mergeCell ref="AJ178:AK178"/>
    <mergeCell ref="C179:G179"/>
    <mergeCell ref="H179:K179"/>
    <mergeCell ref="L179:M179"/>
    <mergeCell ref="N179:O179"/>
    <mergeCell ref="C175:C176"/>
    <mergeCell ref="D175:G175"/>
    <mergeCell ref="H175:K175"/>
    <mergeCell ref="L175:M175"/>
    <mergeCell ref="N175:O175"/>
    <mergeCell ref="W175:AA175"/>
    <mergeCell ref="Q154:T156"/>
    <mergeCell ref="U154:X156"/>
    <mergeCell ref="Y154:AK156"/>
    <mergeCell ref="D155:D156"/>
    <mergeCell ref="M155:O155"/>
    <mergeCell ref="M156:O156"/>
    <mergeCell ref="C173:G174"/>
    <mergeCell ref="H173:K174"/>
    <mergeCell ref="L173:M174"/>
    <mergeCell ref="N173:V174"/>
    <mergeCell ref="W173:AA174"/>
    <mergeCell ref="AB173:AD174"/>
    <mergeCell ref="AE173:AG174"/>
    <mergeCell ref="D144:F144"/>
    <mergeCell ref="G144:L144"/>
    <mergeCell ref="Q144:T144"/>
    <mergeCell ref="U144:X144"/>
    <mergeCell ref="Z144:AE144"/>
    <mergeCell ref="AH144:AJ144"/>
    <mergeCell ref="D152:L152"/>
    <mergeCell ref="M152:O152"/>
    <mergeCell ref="C130:C145"/>
    <mergeCell ref="U130:X130"/>
    <mergeCell ref="Y130:AE130"/>
    <mergeCell ref="AH130:AJ130"/>
    <mergeCell ref="D131:D143"/>
    <mergeCell ref="U131:X142"/>
    <mergeCell ref="Y131:AE131"/>
    <mergeCell ref="AF131:AH131"/>
    <mergeCell ref="Y135:AB135"/>
    <mergeCell ref="AC135:AD135"/>
    <mergeCell ref="AI135:AK135"/>
    <mergeCell ref="AI136:AJ136"/>
    <mergeCell ref="Y137:AF137"/>
    <mergeCell ref="Y138:AF138"/>
    <mergeCell ref="Y139:Y144"/>
    <mergeCell ref="M141:O141"/>
    <mergeCell ref="E137:E142"/>
    <mergeCell ref="E131:E136"/>
    <mergeCell ref="U143:W143"/>
    <mergeCell ref="AH143:AJ143"/>
    <mergeCell ref="M144:O144"/>
    <mergeCell ref="M142:O142"/>
    <mergeCell ref="Q142:T142"/>
    <mergeCell ref="Z142:AE142"/>
    <mergeCell ref="M140:O140"/>
    <mergeCell ref="Q140:T140"/>
    <mergeCell ref="Z140:AE140"/>
    <mergeCell ref="AH140:AJ140"/>
    <mergeCell ref="Q141:T141"/>
    <mergeCell ref="Z141:AE141"/>
    <mergeCell ref="AH141:AJ141"/>
    <mergeCell ref="M135:O135"/>
    <mergeCell ref="Q135:T135"/>
    <mergeCell ref="AF135:AG135"/>
    <mergeCell ref="Q138:T138"/>
    <mergeCell ref="AH138:AJ138"/>
    <mergeCell ref="M139:O139"/>
    <mergeCell ref="Q139:T139"/>
    <mergeCell ref="M136:O136"/>
    <mergeCell ref="Q136:T136"/>
    <mergeCell ref="AH142:AJ142"/>
    <mergeCell ref="Q133:T133"/>
    <mergeCell ref="Y133:AB133"/>
    <mergeCell ref="AC133:AD133"/>
    <mergeCell ref="AF133:AG133"/>
    <mergeCell ref="AI133:AK133"/>
    <mergeCell ref="I115:J115"/>
    <mergeCell ref="L115:M115"/>
    <mergeCell ref="N115:O115"/>
    <mergeCell ref="Z115:AC115"/>
    <mergeCell ref="AD115:AG115"/>
    <mergeCell ref="AH115:AK115"/>
    <mergeCell ref="Z113:AC113"/>
    <mergeCell ref="AD113:AG113"/>
    <mergeCell ref="N114:O114"/>
    <mergeCell ref="Z114:AC114"/>
    <mergeCell ref="AD114:AG114"/>
    <mergeCell ref="I113:J113"/>
    <mergeCell ref="L113:M113"/>
    <mergeCell ref="N113:O113"/>
    <mergeCell ref="C127:L127"/>
    <mergeCell ref="M127:P127"/>
    <mergeCell ref="M130:O130"/>
    <mergeCell ref="Q130:T130"/>
    <mergeCell ref="N116:O116"/>
    <mergeCell ref="M128:O128"/>
    <mergeCell ref="Z116:AC116"/>
    <mergeCell ref="AD116:AG116"/>
    <mergeCell ref="AH118:AK118"/>
    <mergeCell ref="M134:O134"/>
    <mergeCell ref="Q134:T134"/>
    <mergeCell ref="Z112:AC112"/>
    <mergeCell ref="AD112:AG112"/>
    <mergeCell ref="N110:O110"/>
    <mergeCell ref="Z110:AC110"/>
    <mergeCell ref="AD110:AG110"/>
    <mergeCell ref="AH110:AK110"/>
    <mergeCell ref="Z109:AC109"/>
    <mergeCell ref="AD109:AG109"/>
    <mergeCell ref="AH109:AK109"/>
    <mergeCell ref="AH112:AK112"/>
    <mergeCell ref="AH114:AK114"/>
    <mergeCell ref="M131:O131"/>
    <mergeCell ref="Q131:T131"/>
    <mergeCell ref="AI131:AK131"/>
    <mergeCell ref="M132:O132"/>
    <mergeCell ref="M133:O133"/>
    <mergeCell ref="AI134:AK134"/>
    <mergeCell ref="T115:U118"/>
    <mergeCell ref="V115:Y116"/>
    <mergeCell ref="L116:M116"/>
    <mergeCell ref="L117:M117"/>
    <mergeCell ref="M129:O129"/>
    <mergeCell ref="Q132:T132"/>
    <mergeCell ref="Y134:AB134"/>
    <mergeCell ref="AC134:AD134"/>
    <mergeCell ref="AF134:AG134"/>
    <mergeCell ref="H118:M118"/>
    <mergeCell ref="N118:O118"/>
    <mergeCell ref="Z118:AC118"/>
    <mergeCell ref="AD118:AG118"/>
    <mergeCell ref="Z99:AC99"/>
    <mergeCell ref="AD99:AG99"/>
    <mergeCell ref="Z108:AC108"/>
    <mergeCell ref="AD108:AG108"/>
    <mergeCell ref="AH108:AK108"/>
    <mergeCell ref="I101:J101"/>
    <mergeCell ref="L101:M101"/>
    <mergeCell ref="N101:O101"/>
    <mergeCell ref="I109:J109"/>
    <mergeCell ref="L109:M109"/>
    <mergeCell ref="N109:O109"/>
    <mergeCell ref="I107:J107"/>
    <mergeCell ref="L107:M107"/>
    <mergeCell ref="N107:O107"/>
    <mergeCell ref="Z107:AC107"/>
    <mergeCell ref="AD107:AG107"/>
    <mergeCell ref="AH107:AK107"/>
    <mergeCell ref="N106:O106"/>
    <mergeCell ref="Z106:AC106"/>
    <mergeCell ref="AD106:AG106"/>
    <mergeCell ref="AH106:AK106"/>
    <mergeCell ref="Z105:AC105"/>
    <mergeCell ref="AD105:AG105"/>
    <mergeCell ref="AH105:AK105"/>
    <mergeCell ref="AD86:AG86"/>
    <mergeCell ref="AH86:AK86"/>
    <mergeCell ref="I85:J85"/>
    <mergeCell ref="L85:M85"/>
    <mergeCell ref="N85:O85"/>
    <mergeCell ref="I91:J91"/>
    <mergeCell ref="L91:M91"/>
    <mergeCell ref="N91:O91"/>
    <mergeCell ref="AD103:AG103"/>
    <mergeCell ref="AH103:AK103"/>
    <mergeCell ref="N102:O102"/>
    <mergeCell ref="Z102:AC102"/>
    <mergeCell ref="AD102:AG102"/>
    <mergeCell ref="AH102:AK102"/>
    <mergeCell ref="Z101:AC101"/>
    <mergeCell ref="AD101:AG101"/>
    <mergeCell ref="AH101:AK101"/>
    <mergeCell ref="I95:J95"/>
    <mergeCell ref="L95:M95"/>
    <mergeCell ref="N95:O95"/>
    <mergeCell ref="Z95:AC95"/>
    <mergeCell ref="AD95:AG95"/>
    <mergeCell ref="AH95:AK95"/>
    <mergeCell ref="AD93:AG93"/>
    <mergeCell ref="AH99:AK99"/>
    <mergeCell ref="N98:O98"/>
    <mergeCell ref="Z98:AC98"/>
    <mergeCell ref="AD98:AG98"/>
    <mergeCell ref="AD100:AG100"/>
    <mergeCell ref="AH100:AK100"/>
    <mergeCell ref="I93:J93"/>
    <mergeCell ref="L93:M93"/>
    <mergeCell ref="AI73:AK74"/>
    <mergeCell ref="U74:W74"/>
    <mergeCell ref="N73:N74"/>
    <mergeCell ref="O73:P74"/>
    <mergeCell ref="Q73:Q74"/>
    <mergeCell ref="R73:T74"/>
    <mergeCell ref="U73:W73"/>
    <mergeCell ref="X73:Y74"/>
    <mergeCell ref="C91:G94"/>
    <mergeCell ref="P91:Q94"/>
    <mergeCell ref="C73:E74"/>
    <mergeCell ref="F73:G74"/>
    <mergeCell ref="H73:H74"/>
    <mergeCell ref="I73:J74"/>
    <mergeCell ref="K73:K74"/>
    <mergeCell ref="L73:M74"/>
    <mergeCell ref="Z73:AA74"/>
    <mergeCell ref="AB73:AC74"/>
    <mergeCell ref="AD73:AE74"/>
    <mergeCell ref="AF73:AH74"/>
    <mergeCell ref="C75:E76"/>
    <mergeCell ref="F75:G76"/>
    <mergeCell ref="H75:H76"/>
    <mergeCell ref="I75:J76"/>
    <mergeCell ref="K75:K76"/>
    <mergeCell ref="L75:M76"/>
    <mergeCell ref="N75:N76"/>
    <mergeCell ref="O75:P76"/>
    <mergeCell ref="Q75:Q76"/>
    <mergeCell ref="R75:T76"/>
    <mergeCell ref="U75:W75"/>
    <mergeCell ref="X75:Y76"/>
    <mergeCell ref="AH98:AK98"/>
    <mergeCell ref="Z97:AC97"/>
    <mergeCell ref="AD97:AG97"/>
    <mergeCell ref="AH97:AK97"/>
    <mergeCell ref="AD83:AG83"/>
    <mergeCell ref="AH83:AK83"/>
    <mergeCell ref="N84:O84"/>
    <mergeCell ref="I89:J89"/>
    <mergeCell ref="L89:M89"/>
    <mergeCell ref="N89:O89"/>
    <mergeCell ref="Z89:AC89"/>
    <mergeCell ref="AH92:AK92"/>
    <mergeCell ref="Z87:AC87"/>
    <mergeCell ref="AD87:AG87"/>
    <mergeCell ref="AD92:AG92"/>
    <mergeCell ref="AD89:AG89"/>
    <mergeCell ref="Z90:AC90"/>
    <mergeCell ref="AD88:AG88"/>
    <mergeCell ref="Z88:AC88"/>
    <mergeCell ref="AH89:AK89"/>
    <mergeCell ref="AH93:AK93"/>
    <mergeCell ref="N94:O94"/>
    <mergeCell ref="Z94:AC94"/>
    <mergeCell ref="AD94:AG94"/>
    <mergeCell ref="AH94:AK94"/>
    <mergeCell ref="AH87:AK87"/>
    <mergeCell ref="I88:J88"/>
    <mergeCell ref="L88:M88"/>
    <mergeCell ref="Z85:AC85"/>
    <mergeCell ref="AD85:AG85"/>
    <mergeCell ref="AH85:AK85"/>
    <mergeCell ref="N86:O86"/>
    <mergeCell ref="L69:M70"/>
    <mergeCell ref="N69:N70"/>
    <mergeCell ref="O69:P70"/>
    <mergeCell ref="Q69:Q70"/>
    <mergeCell ref="R69:T70"/>
    <mergeCell ref="U69:W69"/>
    <mergeCell ref="U70:W70"/>
    <mergeCell ref="C69:E70"/>
    <mergeCell ref="F69:G70"/>
    <mergeCell ref="H69:H70"/>
    <mergeCell ref="I69:J70"/>
    <mergeCell ref="K69:K70"/>
    <mergeCell ref="C71:E72"/>
    <mergeCell ref="F71:G72"/>
    <mergeCell ref="H71:H72"/>
    <mergeCell ref="I71:J72"/>
    <mergeCell ref="K71:K72"/>
    <mergeCell ref="L71:M72"/>
    <mergeCell ref="H65:H66"/>
    <mergeCell ref="I65:J66"/>
    <mergeCell ref="K65:K66"/>
    <mergeCell ref="L65:M66"/>
    <mergeCell ref="Z67:AA68"/>
    <mergeCell ref="AD67:AE68"/>
    <mergeCell ref="AF67:AH68"/>
    <mergeCell ref="AI67:AK68"/>
    <mergeCell ref="U68:W68"/>
    <mergeCell ref="Z71:AA72"/>
    <mergeCell ref="AB71:AC72"/>
    <mergeCell ref="AD71:AE72"/>
    <mergeCell ref="AF71:AH72"/>
    <mergeCell ref="AI71:AK72"/>
    <mergeCell ref="U72:W72"/>
    <mergeCell ref="N71:N72"/>
    <mergeCell ref="O71:P72"/>
    <mergeCell ref="Q71:Q72"/>
    <mergeCell ref="R71:T72"/>
    <mergeCell ref="U71:W71"/>
    <mergeCell ref="X71:Y72"/>
    <mergeCell ref="N67:N68"/>
    <mergeCell ref="O67:P68"/>
    <mergeCell ref="Q67:Q68"/>
    <mergeCell ref="R67:T68"/>
    <mergeCell ref="U67:W67"/>
    <mergeCell ref="X67:Y68"/>
    <mergeCell ref="AB67:AC68"/>
    <mergeCell ref="Z69:AA70"/>
    <mergeCell ref="AD69:AE70"/>
    <mergeCell ref="AF69:AH70"/>
    <mergeCell ref="AI69:AK70"/>
    <mergeCell ref="AD63:AE64"/>
    <mergeCell ref="AF63:AH64"/>
    <mergeCell ref="AI63:AK64"/>
    <mergeCell ref="U64:W64"/>
    <mergeCell ref="N63:N64"/>
    <mergeCell ref="O63:P64"/>
    <mergeCell ref="Q63:Q64"/>
    <mergeCell ref="R63:T64"/>
    <mergeCell ref="U63:W63"/>
    <mergeCell ref="X63:Y64"/>
    <mergeCell ref="C63:E64"/>
    <mergeCell ref="F63:G64"/>
    <mergeCell ref="H63:H64"/>
    <mergeCell ref="I63:J64"/>
    <mergeCell ref="K63:K64"/>
    <mergeCell ref="L63:M64"/>
    <mergeCell ref="C67:E68"/>
    <mergeCell ref="F67:G68"/>
    <mergeCell ref="H67:H68"/>
    <mergeCell ref="I67:J68"/>
    <mergeCell ref="K67:K68"/>
    <mergeCell ref="L67:M68"/>
    <mergeCell ref="Z65:AA66"/>
    <mergeCell ref="AB65:AC66"/>
    <mergeCell ref="AD65:AE66"/>
    <mergeCell ref="AF65:AH66"/>
    <mergeCell ref="AI65:AK66"/>
    <mergeCell ref="U66:W66"/>
    <mergeCell ref="N65:N66"/>
    <mergeCell ref="O65:P66"/>
    <mergeCell ref="Q65:Q66"/>
    <mergeCell ref="R65:T66"/>
    <mergeCell ref="N61:N62"/>
    <mergeCell ref="O61:P62"/>
    <mergeCell ref="Q61:Q62"/>
    <mergeCell ref="R61:T62"/>
    <mergeCell ref="U61:W61"/>
    <mergeCell ref="X61:Y62"/>
    <mergeCell ref="C61:E62"/>
    <mergeCell ref="F61:G62"/>
    <mergeCell ref="H61:H62"/>
    <mergeCell ref="I61:J62"/>
    <mergeCell ref="K61:K62"/>
    <mergeCell ref="L61:M62"/>
    <mergeCell ref="AI57:AK58"/>
    <mergeCell ref="L57:M58"/>
    <mergeCell ref="X59:Y60"/>
    <mergeCell ref="Z59:AA60"/>
    <mergeCell ref="AB59:AC60"/>
    <mergeCell ref="AD59:AE60"/>
    <mergeCell ref="AF59:AH60"/>
    <mergeCell ref="L59:M60"/>
    <mergeCell ref="N59:N60"/>
    <mergeCell ref="O59:P60"/>
    <mergeCell ref="Q59:Q60"/>
    <mergeCell ref="N55:N56"/>
    <mergeCell ref="O55:P56"/>
    <mergeCell ref="Q55:Q56"/>
    <mergeCell ref="R55:T56"/>
    <mergeCell ref="U55:W55"/>
    <mergeCell ref="X55:Y56"/>
    <mergeCell ref="C55:E56"/>
    <mergeCell ref="F55:G56"/>
    <mergeCell ref="H55:H56"/>
    <mergeCell ref="I55:J56"/>
    <mergeCell ref="K55:K56"/>
    <mergeCell ref="L55:M56"/>
    <mergeCell ref="C59:E60"/>
    <mergeCell ref="F59:G60"/>
    <mergeCell ref="H59:H60"/>
    <mergeCell ref="I59:J60"/>
    <mergeCell ref="K59:K60"/>
    <mergeCell ref="N57:N58"/>
    <mergeCell ref="O57:P58"/>
    <mergeCell ref="Q57:Q58"/>
    <mergeCell ref="R57:T58"/>
    <mergeCell ref="U57:W57"/>
    <mergeCell ref="X57:Y58"/>
    <mergeCell ref="C57:E58"/>
    <mergeCell ref="F57:G58"/>
    <mergeCell ref="H57:H58"/>
    <mergeCell ref="I57:J58"/>
    <mergeCell ref="K57:K58"/>
    <mergeCell ref="U58:W58"/>
    <mergeCell ref="C47:G47"/>
    <mergeCell ref="Q47:AF47"/>
    <mergeCell ref="AG47:AK47"/>
    <mergeCell ref="C46:G46"/>
    <mergeCell ref="Q46:AF46"/>
    <mergeCell ref="AG46:AK46"/>
    <mergeCell ref="C44:G44"/>
    <mergeCell ref="Q44:AF44"/>
    <mergeCell ref="AG44:AK44"/>
    <mergeCell ref="C45:G45"/>
    <mergeCell ref="Q45:AF45"/>
    <mergeCell ref="AG45:AK45"/>
    <mergeCell ref="C48:G48"/>
    <mergeCell ref="Q48:AF48"/>
    <mergeCell ref="AG48:AK48"/>
    <mergeCell ref="Z53:AA54"/>
    <mergeCell ref="U54:W54"/>
    <mergeCell ref="X53:Y54"/>
    <mergeCell ref="C53:E53"/>
    <mergeCell ref="F53:W53"/>
    <mergeCell ref="AB53:AE53"/>
    <mergeCell ref="AF53:AK53"/>
    <mergeCell ref="C54:E54"/>
    <mergeCell ref="F54:H54"/>
    <mergeCell ref="I54:K54"/>
    <mergeCell ref="L54:N54"/>
    <mergeCell ref="O54:Q54"/>
    <mergeCell ref="R54:T54"/>
    <mergeCell ref="AB54:AC54"/>
    <mergeCell ref="AD54:AE54"/>
    <mergeCell ref="AF54:AH54"/>
    <mergeCell ref="AI54:AK54"/>
    <mergeCell ref="C42:G42"/>
    <mergeCell ref="H42:P42"/>
    <mergeCell ref="Q42:AF42"/>
    <mergeCell ref="AG42:AK42"/>
    <mergeCell ref="H43:P43"/>
    <mergeCell ref="Q43:AF43"/>
    <mergeCell ref="AG43:AK43"/>
    <mergeCell ref="C35:G35"/>
    <mergeCell ref="H35:I35"/>
    <mergeCell ref="K35:L35"/>
    <mergeCell ref="M35:Q35"/>
    <mergeCell ref="AG35:AK35"/>
    <mergeCell ref="C36:G36"/>
    <mergeCell ref="H36:I36"/>
    <mergeCell ref="K36:L36"/>
    <mergeCell ref="M36:Q36"/>
    <mergeCell ref="AG36:AK36"/>
    <mergeCell ref="R35:AF35"/>
    <mergeCell ref="R36:AF36"/>
    <mergeCell ref="H33:I33"/>
    <mergeCell ref="K33:L33"/>
    <mergeCell ref="M33:Q33"/>
    <mergeCell ref="AG33:AK33"/>
    <mergeCell ref="C34:G34"/>
    <mergeCell ref="H34:I34"/>
    <mergeCell ref="K34:L34"/>
    <mergeCell ref="M34:Q34"/>
    <mergeCell ref="AG34:AK34"/>
    <mergeCell ref="C31:G31"/>
    <mergeCell ref="H31:L31"/>
    <mergeCell ref="M31:Q31"/>
    <mergeCell ref="R31:AF31"/>
    <mergeCell ref="AG31:AK31"/>
    <mergeCell ref="H32:I32"/>
    <mergeCell ref="K32:L32"/>
    <mergeCell ref="M32:Q32"/>
    <mergeCell ref="R32:AF32"/>
    <mergeCell ref="AG32:AK32"/>
    <mergeCell ref="R33:AF33"/>
    <mergeCell ref="R34:AF34"/>
    <mergeCell ref="S26:W26"/>
    <mergeCell ref="C27:E28"/>
    <mergeCell ref="F27:H27"/>
    <mergeCell ref="I27:M27"/>
    <mergeCell ref="N27:R27"/>
    <mergeCell ref="S27:W27"/>
    <mergeCell ref="F28:H28"/>
    <mergeCell ref="I28:M28"/>
    <mergeCell ref="N28:R28"/>
    <mergeCell ref="S28:W28"/>
    <mergeCell ref="C24:H24"/>
    <mergeCell ref="S24:W24"/>
    <mergeCell ref="C25:E26"/>
    <mergeCell ref="F25:H25"/>
    <mergeCell ref="I25:M25"/>
    <mergeCell ref="N25:R25"/>
    <mergeCell ref="S25:W25"/>
    <mergeCell ref="F26:H26"/>
    <mergeCell ref="I26:M26"/>
    <mergeCell ref="N26:R26"/>
    <mergeCell ref="C19:E19"/>
    <mergeCell ref="F19:J19"/>
    <mergeCell ref="K19:O19"/>
    <mergeCell ref="P19:T19"/>
    <mergeCell ref="C20:E20"/>
    <mergeCell ref="F20:J20"/>
    <mergeCell ref="K20:O20"/>
    <mergeCell ref="P20:T20"/>
    <mergeCell ref="C18:E18"/>
    <mergeCell ref="P18:T18"/>
    <mergeCell ref="AE14:AF14"/>
    <mergeCell ref="AI14:AJ14"/>
    <mergeCell ref="C14:F14"/>
    <mergeCell ref="J14:K14"/>
    <mergeCell ref="P14:Q14"/>
    <mergeCell ref="S14:U14"/>
    <mergeCell ref="V14:Y14"/>
    <mergeCell ref="AA14:AB14"/>
    <mergeCell ref="AK11:AK12"/>
    <mergeCell ref="G12:H12"/>
    <mergeCell ref="J12:L12"/>
    <mergeCell ref="M12:N12"/>
    <mergeCell ref="P12:R12"/>
    <mergeCell ref="S12:T12"/>
    <mergeCell ref="AC11:AC12"/>
    <mergeCell ref="AD11:AD12"/>
    <mergeCell ref="AE11:AF12"/>
    <mergeCell ref="AG11:AG12"/>
    <mergeCell ref="AH11:AH12"/>
    <mergeCell ref="AI11:AJ12"/>
    <mergeCell ref="C10:F10"/>
    <mergeCell ref="G10:U10"/>
    <mergeCell ref="V10:Y10"/>
    <mergeCell ref="Z10:AK10"/>
    <mergeCell ref="C11:F12"/>
    <mergeCell ref="P11:R11"/>
    <mergeCell ref="S11:U11"/>
    <mergeCell ref="V11:Y12"/>
    <mergeCell ref="Z11:Z12"/>
    <mergeCell ref="AA11:AB12"/>
    <mergeCell ref="C7:F7"/>
    <mergeCell ref="G7:U7"/>
    <mergeCell ref="V7:Y7"/>
    <mergeCell ref="Z7:AK7"/>
    <mergeCell ref="C8:F9"/>
    <mergeCell ref="G8:U9"/>
    <mergeCell ref="V8:Y9"/>
    <mergeCell ref="Z8:AK9"/>
    <mergeCell ref="C3:F4"/>
    <mergeCell ref="G3:U3"/>
    <mergeCell ref="V3:Y4"/>
    <mergeCell ref="Z3:AK4"/>
    <mergeCell ref="G4:U4"/>
    <mergeCell ref="C5:F6"/>
    <mergeCell ref="H5:I5"/>
    <mergeCell ref="K5:M5"/>
    <mergeCell ref="G6:AK6"/>
    <mergeCell ref="Z75:AA76"/>
    <mergeCell ref="AB75:AC76"/>
    <mergeCell ref="AD75:AE76"/>
    <mergeCell ref="AF75:AH76"/>
    <mergeCell ref="AI75:AK76"/>
    <mergeCell ref="U76:W76"/>
    <mergeCell ref="R59:T60"/>
    <mergeCell ref="U59:W59"/>
    <mergeCell ref="Z55:AA56"/>
    <mergeCell ref="AB55:AC56"/>
    <mergeCell ref="U60:W60"/>
    <mergeCell ref="Z57:AA58"/>
    <mergeCell ref="AB57:AC58"/>
    <mergeCell ref="Z63:AA64"/>
    <mergeCell ref="AB63:AC64"/>
    <mergeCell ref="X69:Y70"/>
    <mergeCell ref="U65:W65"/>
    <mergeCell ref="X65:Y66"/>
    <mergeCell ref="AI59:AK60"/>
    <mergeCell ref="AB69:AC70"/>
    <mergeCell ref="AD55:AE56"/>
    <mergeCell ref="AF55:AH56"/>
    <mergeCell ref="AI55:AK56"/>
    <mergeCell ref="U56:W56"/>
    <mergeCell ref="AD57:AE58"/>
    <mergeCell ref="AF57:AH58"/>
    <mergeCell ref="Z61:AA62"/>
    <mergeCell ref="AB61:AC62"/>
    <mergeCell ref="AD61:AE62"/>
    <mergeCell ref="AF61:AH62"/>
    <mergeCell ref="AI61:AK62"/>
    <mergeCell ref="U62:W62"/>
    <mergeCell ref="C81:G82"/>
    <mergeCell ref="H81:J82"/>
    <mergeCell ref="R81:U81"/>
    <mergeCell ref="K82:M82"/>
    <mergeCell ref="P82:Q82"/>
    <mergeCell ref="C83:C86"/>
    <mergeCell ref="D83:G86"/>
    <mergeCell ref="P83:Q86"/>
    <mergeCell ref="R83:S86"/>
    <mergeCell ref="T83:U86"/>
    <mergeCell ref="V83:Y84"/>
    <mergeCell ref="I84:J84"/>
    <mergeCell ref="L84:M84"/>
    <mergeCell ref="H86:M86"/>
    <mergeCell ref="Z86:AC86"/>
    <mergeCell ref="N82:O82"/>
    <mergeCell ref="I83:J83"/>
    <mergeCell ref="L83:M83"/>
    <mergeCell ref="N83:O83"/>
    <mergeCell ref="Z83:AC83"/>
    <mergeCell ref="C65:E66"/>
    <mergeCell ref="F65:G66"/>
    <mergeCell ref="R91:S94"/>
    <mergeCell ref="T91:U94"/>
    <mergeCell ref="V91:Y92"/>
    <mergeCell ref="AH91:AK91"/>
    <mergeCell ref="I92:J92"/>
    <mergeCell ref="L92:M92"/>
    <mergeCell ref="H94:M94"/>
    <mergeCell ref="C95:G98"/>
    <mergeCell ref="P95:Q98"/>
    <mergeCell ref="R95:S98"/>
    <mergeCell ref="T95:U98"/>
    <mergeCell ref="V95:Y96"/>
    <mergeCell ref="I96:J96"/>
    <mergeCell ref="L96:M96"/>
    <mergeCell ref="H98:M98"/>
    <mergeCell ref="AH88:AK88"/>
    <mergeCell ref="Z93:AC93"/>
    <mergeCell ref="N96:O96"/>
    <mergeCell ref="Z96:AC96"/>
    <mergeCell ref="AD96:AG96"/>
    <mergeCell ref="AD90:AG90"/>
    <mergeCell ref="AH90:AK90"/>
    <mergeCell ref="AH96:AK96"/>
    <mergeCell ref="I97:J97"/>
    <mergeCell ref="L97:M97"/>
    <mergeCell ref="N97:O97"/>
    <mergeCell ref="Z91:AC91"/>
    <mergeCell ref="AD91:AG91"/>
    <mergeCell ref="N92:O92"/>
    <mergeCell ref="Z92:AC92"/>
    <mergeCell ref="R99:S102"/>
    <mergeCell ref="T99:U102"/>
    <mergeCell ref="V99:Y100"/>
    <mergeCell ref="I100:J100"/>
    <mergeCell ref="L100:M100"/>
    <mergeCell ref="H102:M102"/>
    <mergeCell ref="C103:G106"/>
    <mergeCell ref="P103:Q106"/>
    <mergeCell ref="R103:S106"/>
    <mergeCell ref="T103:U106"/>
    <mergeCell ref="V103:Y104"/>
    <mergeCell ref="I104:J104"/>
    <mergeCell ref="L104:M104"/>
    <mergeCell ref="H106:M106"/>
    <mergeCell ref="N90:O90"/>
    <mergeCell ref="C87:G90"/>
    <mergeCell ref="P87:Q90"/>
    <mergeCell ref="R87:S90"/>
    <mergeCell ref="T87:U90"/>
    <mergeCell ref="V87:Y88"/>
    <mergeCell ref="I87:J87"/>
    <mergeCell ref="L87:M87"/>
    <mergeCell ref="N87:O87"/>
    <mergeCell ref="N88:O88"/>
    <mergeCell ref="N100:O100"/>
    <mergeCell ref="H90:M90"/>
    <mergeCell ref="N93:O93"/>
    <mergeCell ref="I99:J99"/>
    <mergeCell ref="L99:M99"/>
    <mergeCell ref="N99:O99"/>
    <mergeCell ref="Z104:AC104"/>
    <mergeCell ref="AD104:AG104"/>
    <mergeCell ref="AH104:AK104"/>
    <mergeCell ref="I105:J105"/>
    <mergeCell ref="L105:M105"/>
    <mergeCell ref="N105:O105"/>
    <mergeCell ref="I103:J103"/>
    <mergeCell ref="L103:M103"/>
    <mergeCell ref="Z103:AC103"/>
    <mergeCell ref="N117:O117"/>
    <mergeCell ref="Z117:AC117"/>
    <mergeCell ref="AD117:AG117"/>
    <mergeCell ref="AH117:AK117"/>
    <mergeCell ref="Z100:AC100"/>
    <mergeCell ref="C107:G110"/>
    <mergeCell ref="P107:Q110"/>
    <mergeCell ref="R107:S110"/>
    <mergeCell ref="T107:U110"/>
    <mergeCell ref="V107:Y108"/>
    <mergeCell ref="I108:J108"/>
    <mergeCell ref="L108:M108"/>
    <mergeCell ref="H110:M110"/>
    <mergeCell ref="N104:O104"/>
    <mergeCell ref="N108:O108"/>
    <mergeCell ref="N103:O103"/>
    <mergeCell ref="C111:G114"/>
    <mergeCell ref="P111:Q114"/>
    <mergeCell ref="R111:S114"/>
    <mergeCell ref="T111:U114"/>
    <mergeCell ref="V111:Y112"/>
    <mergeCell ref="C99:G102"/>
    <mergeCell ref="P99:Q102"/>
    <mergeCell ref="I111:J111"/>
    <mergeCell ref="L111:M111"/>
    <mergeCell ref="N111:O111"/>
    <mergeCell ref="Z111:AC111"/>
    <mergeCell ref="AD111:AG111"/>
    <mergeCell ref="Q127:T127"/>
    <mergeCell ref="U127:X127"/>
    <mergeCell ref="Y127:AK127"/>
    <mergeCell ref="I116:J116"/>
    <mergeCell ref="I117:J117"/>
    <mergeCell ref="C128:C129"/>
    <mergeCell ref="D128:L128"/>
    <mergeCell ref="Q128:T129"/>
    <mergeCell ref="U128:X129"/>
    <mergeCell ref="Y128:AI129"/>
    <mergeCell ref="AJ128:AK129"/>
    <mergeCell ref="D129:L129"/>
    <mergeCell ref="AH113:AK113"/>
    <mergeCell ref="AH111:AK111"/>
    <mergeCell ref="I112:J112"/>
    <mergeCell ref="L112:M112"/>
    <mergeCell ref="H114:M114"/>
    <mergeCell ref="AH116:AK116"/>
    <mergeCell ref="C115:G118"/>
    <mergeCell ref="P115:Q118"/>
    <mergeCell ref="R115:S118"/>
    <mergeCell ref="N112:O112"/>
    <mergeCell ref="Y136:AD136"/>
    <mergeCell ref="AF136:AG136"/>
    <mergeCell ref="D145:T145"/>
    <mergeCell ref="U145:W145"/>
    <mergeCell ref="Y145:AG145"/>
    <mergeCell ref="AH145:AJ145"/>
    <mergeCell ref="AH132:AH135"/>
    <mergeCell ref="M143:P143"/>
    <mergeCell ref="Q143:T143"/>
    <mergeCell ref="Z143:AE143"/>
    <mergeCell ref="C146:C149"/>
    <mergeCell ref="D146:L146"/>
    <mergeCell ref="Q146:T149"/>
    <mergeCell ref="U146:X149"/>
    <mergeCell ref="Y146:Y148"/>
    <mergeCell ref="Z146:Z148"/>
    <mergeCell ref="D147:D149"/>
    <mergeCell ref="AA147:AG147"/>
    <mergeCell ref="AA148:AG148"/>
    <mergeCell ref="AH148:AK148"/>
    <mergeCell ref="Y149:AA149"/>
    <mergeCell ref="AB149:AK149"/>
    <mergeCell ref="Y132:AB132"/>
    <mergeCell ref="AC132:AD132"/>
    <mergeCell ref="AF132:AG132"/>
    <mergeCell ref="AI132:AK132"/>
    <mergeCell ref="M138:O138"/>
    <mergeCell ref="M137:O137"/>
    <mergeCell ref="Q137:T137"/>
    <mergeCell ref="AH137:AJ137"/>
    <mergeCell ref="Z139:AE139"/>
    <mergeCell ref="AH139:AJ139"/>
    <mergeCell ref="C150:C153"/>
    <mergeCell ref="Y150:AK151"/>
    <mergeCell ref="Q152:T153"/>
    <mergeCell ref="U152:X153"/>
    <mergeCell ref="D153:L153"/>
    <mergeCell ref="M149:O149"/>
    <mergeCell ref="D150:L150"/>
    <mergeCell ref="M150:O150"/>
    <mergeCell ref="Q150:T151"/>
    <mergeCell ref="U150:X151"/>
    <mergeCell ref="D151:L151"/>
    <mergeCell ref="M151:O151"/>
    <mergeCell ref="M147:O147"/>
    <mergeCell ref="M148:O148"/>
    <mergeCell ref="M146:O146"/>
    <mergeCell ref="AA146:AG146"/>
    <mergeCell ref="M153:O153"/>
    <mergeCell ref="AL175:AL179"/>
    <mergeCell ref="D176:G176"/>
    <mergeCell ref="W179:AA179"/>
    <mergeCell ref="AB179:AD179"/>
    <mergeCell ref="AE179:AG179"/>
    <mergeCell ref="C178:G178"/>
    <mergeCell ref="H178:K178"/>
    <mergeCell ref="L178:M178"/>
    <mergeCell ref="N178:O178"/>
    <mergeCell ref="W178:AA178"/>
    <mergeCell ref="AB178:AD178"/>
    <mergeCell ref="AB175:AD175"/>
    <mergeCell ref="AE175:AG175"/>
    <mergeCell ref="M154:O154"/>
    <mergeCell ref="AH174:AI174"/>
    <mergeCell ref="AJ174:AK174"/>
    <mergeCell ref="C154:C156"/>
    <mergeCell ref="D154:L154"/>
    <mergeCell ref="AJ176:AK176"/>
    <mergeCell ref="C177:G177"/>
    <mergeCell ref="H177:K177"/>
    <mergeCell ref="L177:M177"/>
    <mergeCell ref="N177:O177"/>
    <mergeCell ref="W177:AA177"/>
    <mergeCell ref="AB177:AD177"/>
    <mergeCell ref="AE177:AG177"/>
    <mergeCell ref="AH177:AI177"/>
    <mergeCell ref="AJ177:AK177"/>
    <mergeCell ref="AH175:AI175"/>
    <mergeCell ref="AJ175:AK175"/>
    <mergeCell ref="H176:K176"/>
    <mergeCell ref="L176:M176"/>
    <mergeCell ref="C181:G181"/>
    <mergeCell ref="H181:K181"/>
    <mergeCell ref="L181:M181"/>
    <mergeCell ref="N181:O181"/>
    <mergeCell ref="W181:AA181"/>
    <mergeCell ref="AB181:AD181"/>
    <mergeCell ref="AE181:AG181"/>
    <mergeCell ref="AH181:AI181"/>
    <mergeCell ref="AJ181:AK181"/>
    <mergeCell ref="C182:G182"/>
    <mergeCell ref="H182:K182"/>
    <mergeCell ref="L182:M182"/>
    <mergeCell ref="N182:O182"/>
    <mergeCell ref="W182:AA182"/>
    <mergeCell ref="AB182:AD182"/>
    <mergeCell ref="AE182:AG182"/>
    <mergeCell ref="AH182:AI182"/>
    <mergeCell ref="AJ182:AK182"/>
    <mergeCell ref="C191:G191"/>
    <mergeCell ref="H191:L191"/>
    <mergeCell ref="M191:AB191"/>
    <mergeCell ref="AC191:AF191"/>
    <mergeCell ref="AH191:AK191"/>
    <mergeCell ref="D197:G197"/>
    <mergeCell ref="C202:G202"/>
    <mergeCell ref="H202:L202"/>
    <mergeCell ref="M202:N202"/>
    <mergeCell ref="O202:P202"/>
    <mergeCell ref="R202:W202"/>
    <mergeCell ref="X202:AA202"/>
    <mergeCell ref="AB202:AI202"/>
    <mergeCell ref="C203:G203"/>
    <mergeCell ref="H203:L203"/>
    <mergeCell ref="M203:N203"/>
    <mergeCell ref="O203:P203"/>
    <mergeCell ref="R203:W203"/>
    <mergeCell ref="X203:AA203"/>
    <mergeCell ref="AB203:AI203"/>
    <mergeCell ref="M196:N196"/>
    <mergeCell ref="O198:P198"/>
    <mergeCell ref="R198:W198"/>
    <mergeCell ref="X198:AA198"/>
    <mergeCell ref="AB198:AI198"/>
    <mergeCell ref="H197:L197"/>
    <mergeCell ref="M197:N197"/>
    <mergeCell ref="O197:P197"/>
    <mergeCell ref="R197:W197"/>
    <mergeCell ref="X197:AA197"/>
    <mergeCell ref="AC219:AF219"/>
    <mergeCell ref="AG219:AH219"/>
    <mergeCell ref="AI219:AK219"/>
    <mergeCell ref="C220:G220"/>
    <mergeCell ref="H220:K220"/>
    <mergeCell ref="L220:M220"/>
    <mergeCell ref="N220:O220"/>
    <mergeCell ref="P220:U220"/>
    <mergeCell ref="V220:AB220"/>
    <mergeCell ref="AC220:AF220"/>
    <mergeCell ref="AG220:AH220"/>
    <mergeCell ref="AI220:AK220"/>
    <mergeCell ref="D232:G232"/>
    <mergeCell ref="Q232:W232"/>
    <mergeCell ref="AE232:AK232"/>
    <mergeCell ref="X233:AB233"/>
    <mergeCell ref="C234:G234"/>
    <mergeCell ref="H234:K234"/>
    <mergeCell ref="L234:N234"/>
    <mergeCell ref="O234:P234"/>
    <mergeCell ref="X234:AB234"/>
    <mergeCell ref="AC234:AD234"/>
    <mergeCell ref="C219:G219"/>
    <mergeCell ref="H219:K219"/>
    <mergeCell ref="L219:M219"/>
    <mergeCell ref="N219:O219"/>
    <mergeCell ref="P219:U219"/>
    <mergeCell ref="V219:AB219"/>
    <mergeCell ref="C233:G233"/>
    <mergeCell ref="H233:K233"/>
    <mergeCell ref="L233:N233"/>
    <mergeCell ref="O233:P233"/>
    <mergeCell ref="L239:M242"/>
    <mergeCell ref="N239:O242"/>
    <mergeCell ref="P239:P242"/>
    <mergeCell ref="Q239:Q242"/>
    <mergeCell ref="R239:R242"/>
    <mergeCell ref="S239:S242"/>
    <mergeCell ref="T239:T242"/>
    <mergeCell ref="U239:V242"/>
    <mergeCell ref="W239:AE239"/>
    <mergeCell ref="W240:AB240"/>
    <mergeCell ref="AC240:AE242"/>
    <mergeCell ref="W241:Y242"/>
    <mergeCell ref="Z241:AB242"/>
    <mergeCell ref="C243:C246"/>
    <mergeCell ref="D275:G275"/>
    <mergeCell ref="H275:K275"/>
    <mergeCell ref="L275:M275"/>
    <mergeCell ref="N275:O275"/>
    <mergeCell ref="U275:V275"/>
    <mergeCell ref="W275:Y275"/>
    <mergeCell ref="Z275:AB275"/>
    <mergeCell ref="AC275:AE275"/>
    <mergeCell ref="Z247:AB247"/>
    <mergeCell ref="AC247:AE247"/>
    <mergeCell ref="D248:G248"/>
    <mergeCell ref="H248:K248"/>
    <mergeCell ref="L248:M248"/>
    <mergeCell ref="N248:O248"/>
    <mergeCell ref="U248:V248"/>
    <mergeCell ref="W248:Y248"/>
    <mergeCell ref="Z248:AB248"/>
    <mergeCell ref="AC248:AE248"/>
    <mergeCell ref="C283:C286"/>
    <mergeCell ref="D283:G286"/>
    <mergeCell ref="H283:K286"/>
    <mergeCell ref="L283:M286"/>
    <mergeCell ref="N283:O286"/>
    <mergeCell ref="P283:P286"/>
    <mergeCell ref="Q283:Q286"/>
    <mergeCell ref="R283:R286"/>
    <mergeCell ref="S283:S286"/>
    <mergeCell ref="T283:T286"/>
    <mergeCell ref="U283:V286"/>
    <mergeCell ref="W283:AE283"/>
    <mergeCell ref="W284:AB284"/>
    <mergeCell ref="AC284:AE286"/>
    <mergeCell ref="W285:Y286"/>
    <mergeCell ref="Z285:AB286"/>
    <mergeCell ref="D295:G295"/>
    <mergeCell ref="H295:K295"/>
    <mergeCell ref="L295:M295"/>
    <mergeCell ref="N295:O295"/>
    <mergeCell ref="U295:V295"/>
    <mergeCell ref="W295:Y295"/>
    <mergeCell ref="Z295:AB295"/>
    <mergeCell ref="AC295:AE295"/>
    <mergeCell ref="D288:G288"/>
    <mergeCell ref="H288:K288"/>
    <mergeCell ref="L288:M288"/>
    <mergeCell ref="N288:O288"/>
    <mergeCell ref="U288:V288"/>
    <mergeCell ref="W288:Y288"/>
    <mergeCell ref="Z288:AB288"/>
    <mergeCell ref="AC288:AE288"/>
    <mergeCell ref="C299:C301"/>
    <mergeCell ref="D299:G301"/>
    <mergeCell ref="H299:K301"/>
    <mergeCell ref="L300:Q301"/>
    <mergeCell ref="R300:U301"/>
    <mergeCell ref="V300:AB301"/>
    <mergeCell ref="AC300:AG301"/>
    <mergeCell ref="AH300:AK301"/>
    <mergeCell ref="AH302:AK302"/>
    <mergeCell ref="D304:G304"/>
    <mergeCell ref="H304:K304"/>
    <mergeCell ref="L304:Q304"/>
    <mergeCell ref="R304:U304"/>
    <mergeCell ref="V304:AB304"/>
    <mergeCell ref="AC304:AG304"/>
    <mergeCell ref="AH304:AJ304"/>
    <mergeCell ref="AH303:AJ303"/>
    <mergeCell ref="D303:G303"/>
    <mergeCell ref="H303:K303"/>
    <mergeCell ref="L303:Q303"/>
    <mergeCell ref="R303:U303"/>
    <mergeCell ref="V303:AB303"/>
    <mergeCell ref="AC303:AG303"/>
    <mergeCell ref="D302:G302"/>
    <mergeCell ref="H302:K302"/>
    <mergeCell ref="L302:Q302"/>
    <mergeCell ref="R302:U302"/>
    <mergeCell ref="V302:AB302"/>
    <mergeCell ref="AC302:AG302"/>
    <mergeCell ref="D305:G305"/>
    <mergeCell ref="H305:K305"/>
    <mergeCell ref="L305:Q305"/>
    <mergeCell ref="R305:U305"/>
    <mergeCell ref="V305:AB305"/>
    <mergeCell ref="AC305:AG305"/>
    <mergeCell ref="AH305:AJ305"/>
    <mergeCell ref="C309:C311"/>
    <mergeCell ref="D309:G311"/>
    <mergeCell ref="H309:K311"/>
    <mergeCell ref="L309:M311"/>
    <mergeCell ref="N310:Q311"/>
    <mergeCell ref="AH311:AK311"/>
    <mergeCell ref="AH332:AJ332"/>
    <mergeCell ref="C352:C353"/>
    <mergeCell ref="D352:G353"/>
    <mergeCell ref="H352:K353"/>
    <mergeCell ref="L352:M353"/>
    <mergeCell ref="N352:P353"/>
    <mergeCell ref="Q352:Q353"/>
    <mergeCell ref="R352:U352"/>
    <mergeCell ref="V352:Y352"/>
    <mergeCell ref="Z352:AB352"/>
    <mergeCell ref="AD352:AF352"/>
    <mergeCell ref="AH352:AJ352"/>
    <mergeCell ref="R353:T353"/>
    <mergeCell ref="V353:X353"/>
    <mergeCell ref="Z353:AB353"/>
    <mergeCell ref="AD353:AF353"/>
    <mergeCell ref="AH353:AJ353"/>
    <mergeCell ref="C312:C313"/>
    <mergeCell ref="D312:G313"/>
    <mergeCell ref="AF426:AI426"/>
    <mergeCell ref="Z397:AB397"/>
    <mergeCell ref="AD397:AF397"/>
    <mergeCell ref="AH397:AJ397"/>
    <mergeCell ref="R398:T398"/>
    <mergeCell ref="V398:X398"/>
    <mergeCell ref="Z398:AB398"/>
    <mergeCell ref="AD398:AF398"/>
    <mergeCell ref="AH398:AJ398"/>
    <mergeCell ref="AM400:BM408"/>
    <mergeCell ref="C401:C406"/>
    <mergeCell ref="W401:W412"/>
    <mergeCell ref="X401:AJ412"/>
    <mergeCell ref="D403:K403"/>
    <mergeCell ref="L403:U403"/>
    <mergeCell ref="L404:U404"/>
    <mergeCell ref="D405:K406"/>
    <mergeCell ref="L405:V406"/>
    <mergeCell ref="C407:C412"/>
    <mergeCell ref="D409:D412"/>
    <mergeCell ref="H410:J410"/>
    <mergeCell ref="L410:N410"/>
    <mergeCell ref="H411:J411"/>
    <mergeCell ref="L411:N411"/>
    <mergeCell ref="Q411:U411"/>
    <mergeCell ref="E412:P412"/>
    <mergeCell ref="Q412:U412"/>
    <mergeCell ref="V397:Y397"/>
    <mergeCell ref="E415:G415"/>
    <mergeCell ref="H415:J415"/>
    <mergeCell ref="K415:M415"/>
    <mergeCell ref="O415:R415"/>
    <mergeCell ref="M443:S443"/>
    <mergeCell ref="C421:C430"/>
    <mergeCell ref="D421:D428"/>
    <mergeCell ref="T421:T424"/>
    <mergeCell ref="AF423:AJ423"/>
    <mergeCell ref="AF424:AJ424"/>
    <mergeCell ref="E426:G426"/>
    <mergeCell ref="H426:J426"/>
    <mergeCell ref="K426:M426"/>
    <mergeCell ref="E427:G427"/>
    <mergeCell ref="H427:J427"/>
    <mergeCell ref="K427:M427"/>
    <mergeCell ref="T428:Z428"/>
    <mergeCell ref="AB428:AD428"/>
    <mergeCell ref="O429:R429"/>
    <mergeCell ref="T429:Z429"/>
    <mergeCell ref="AB429:AD429"/>
    <mergeCell ref="O430:R430"/>
    <mergeCell ref="AB430:AE430"/>
    <mergeCell ref="AF430:AI430"/>
    <mergeCell ref="E421:G421"/>
    <mergeCell ref="H421:J421"/>
    <mergeCell ref="K421:M421"/>
    <mergeCell ref="O421:R421"/>
    <mergeCell ref="AB421:AD421"/>
    <mergeCell ref="AF421:AJ421"/>
    <mergeCell ref="O428:R428"/>
    <mergeCell ref="AF428:AI428"/>
    <mergeCell ref="AF429:AI429"/>
    <mergeCell ref="AF425:AI425"/>
    <mergeCell ref="O426:R426"/>
    <mergeCell ref="AB426:AD426"/>
    <mergeCell ref="X235:AB235"/>
    <mergeCell ref="L436:M436"/>
    <mergeCell ref="N436:AB436"/>
    <mergeCell ref="AC436:AK436"/>
    <mergeCell ref="C437:F437"/>
    <mergeCell ref="G437:K437"/>
    <mergeCell ref="L437:M437"/>
    <mergeCell ref="N437:AB437"/>
    <mergeCell ref="AC437:AK437"/>
    <mergeCell ref="AM441:BM447"/>
    <mergeCell ref="C443:I444"/>
    <mergeCell ref="D451:I452"/>
    <mergeCell ref="L451:L452"/>
    <mergeCell ref="M451:S451"/>
    <mergeCell ref="T451:W451"/>
    <mergeCell ref="Y451:Y452"/>
    <mergeCell ref="Z451:AF451"/>
    <mergeCell ref="AG451:AJ451"/>
    <mergeCell ref="M452:S452"/>
    <mergeCell ref="T452:W452"/>
    <mergeCell ref="Z452:AF452"/>
    <mergeCell ref="AG452:AJ452"/>
    <mergeCell ref="M446:S446"/>
    <mergeCell ref="T446:W446"/>
    <mergeCell ref="Z446:AF446"/>
    <mergeCell ref="AG446:AJ446"/>
    <mergeCell ref="T443:W443"/>
    <mergeCell ref="T444:W444"/>
    <mergeCell ref="Z444:AF444"/>
    <mergeCell ref="AG444:AJ444"/>
    <mergeCell ref="J443:K444"/>
    <mergeCell ref="L443:L444"/>
  </mergeCells>
  <phoneticPr fontId="2"/>
  <dataValidations count="15">
    <dataValidation type="list" imeMode="hiragana" allowBlank="1" showInputMessage="1" showErrorMessage="1" sqref="E415:G419" xr:uid="{63AC22E3-9DF4-46D4-9208-2C7493C52FE3}">
      <formula1>"０歳,１歳,２歳,０・１歳,１・２歳"</formula1>
    </dataValidation>
    <dataValidation type="list" imeMode="hiragana" allowBlank="1" showInputMessage="1" showErrorMessage="1" sqref="Z3:AK4" xr:uid="{B0465643-36B1-4A15-8F40-E80A6E0FF4F5}">
      <formula1>$AM$2:$AM$6</formula1>
    </dataValidation>
    <dataValidation type="list" allowBlank="1" showInputMessage="1" showErrorMessage="1" sqref="H87:H89 H91:H93 K91:K93 H95:H97 K95:K97 H99:H101 K99:K101 H103:H105 K103:K105 H107:H109 K107:K109 H115:H117 K115:K117 K87:K89 H83:H85 K83:K85 H111:H113 K111:K113" xr:uid="{2BA4BEF7-C284-4FF6-B5C8-CCE2A0D9FA7A}">
      <formula1>"0,1,2,3,4,5,6"</formula1>
    </dataValidation>
    <dataValidation type="list" allowBlank="1" showInputMessage="1" showErrorMessage="1" sqref="AG139:AG144 AG130" xr:uid="{DBC5E261-99C0-42A3-83FB-9DD85CB9DE56}">
      <formula1>"○"</formula1>
    </dataValidation>
    <dataValidation type="list" allowBlank="1" showInputMessage="1" showErrorMessage="1" sqref="N220:O220 O217:O218 N209:N219 O209:O215" xr:uid="{DA978CD5-F29D-4D3C-A566-10CDE7B19BFE}">
      <formula1>"採用,転出,転入"</formula1>
    </dataValidation>
    <dataValidation type="list" allowBlank="1" showInputMessage="1" showErrorMessage="1" sqref="O232:P235 AC232:AD235 AH220 M220 M209:M218 L209:L220 AL171:AL172 M197:N203 AB175:AD182 L175:M182 AJ128:AK129 AG209:AG220 AH209:AH218 J459:K462 J457:K457 J443:K455" xr:uid="{0BE761BC-752E-4E5B-9CE8-D0DE85DCD527}">
      <formula1>"有・無,有,無"</formula1>
    </dataValidation>
    <dataValidation type="list" allowBlank="1" showInputMessage="1" showErrorMessage="1" sqref="P287:P296 P243:P276" xr:uid="{57007AD2-8861-4143-9A06-36616625FC46}">
      <formula1>"女,男"</formula1>
    </dataValidation>
    <dataValidation type="list" allowBlank="1" showInputMessage="1" showErrorMessage="1" sqref="T287:T296 T243:T276 R243:R246" xr:uid="{BE09633D-D5CE-4BCE-BA02-18ED16BE3AAF}">
      <formula1>"有,無"</formula1>
    </dataValidation>
    <dataValidation type="list" allowBlank="1" showInputMessage="1" showErrorMessage="1" sqref="N287:O296 N244:N245 N243:O243 N246:O276" xr:uid="{772FD750-7011-4E8B-8211-967F2518A4D5}">
      <formula1>"専任,兼任"</formula1>
    </dataValidation>
    <dataValidation type="list" allowBlank="1" showInputMessage="1" showErrorMessage="1" sqref="S287:S296 S243:S276" xr:uid="{7CFD5B63-F19B-4F4F-A842-C0220AB0FC4E}">
      <formula1>"済,未,－"</formula1>
    </dataValidation>
    <dataValidation type="list" allowBlank="1" showInputMessage="1" showErrorMessage="1" sqref="R287:R296 R247:R276" xr:uid="{362ED930-81BF-4CF8-8310-F386AD8BA2F0}">
      <formula1>"有,無,－"</formula1>
    </dataValidation>
    <dataValidation type="list" imeMode="hiragana" allowBlank="1" showInputMessage="1" showErrorMessage="1" sqref="U287:V296 U247:V276" xr:uid="{F5DD1A20-27C7-4034-B8E7-5FC9ECDCE97A}">
      <formula1>"保育士,保・幼,看護師,保健師,栄養士,調理士"</formula1>
    </dataValidation>
    <dataValidation type="list" allowBlank="1" showInputMessage="1" showErrorMessage="1" sqref="AG43:AL47 AG32:AL36 AH188:AK191 AL230:AL233" xr:uid="{A9911216-B0C9-4896-84A0-5635DC0AFBC3}">
      <formula1>"有　・　無,有,無"</formula1>
    </dataValidation>
    <dataValidation type="list" allowBlank="1" showInputMessage="1" showErrorMessage="1" sqref="AF468:AJ468" xr:uid="{4F08522A-CD47-495A-BA56-6AF45D257BF2}">
      <formula1>"い　る　・　いない,い な い,い　　る"</formula1>
    </dataValidation>
    <dataValidation imeMode="hiragana" allowBlank="1" showInputMessage="1" showErrorMessage="1" sqref="C189:M191 V211:V220 AN272:BN276 AN255:BP271 D314:K353 D287:M296 AN357:IW361 D303:AG305 AN363:BN367 AN181:AO182 C107 C87 C91 C99 C115 AN159:AN170 C111 C95 C103 X198:AI203 BO301:BP307 C233:N235 Z87:AK118 D247:M276 D220:G220 I220:K220 H176:K182 W177:AA182 D211:G218 H211:H220 C211:C220 I211:K218 AI211:AI220 AD173 AO225:AP227 AD175:AD182 C198:L203 C177:G182 G6:AL6 J12:L12 G7:U10 Z8:AL10 AL127:AL157 Q44:AF48 AZ99:BF100 AN304:BN307 P12:R12 C193:AK193 AL244 AL211:AL213 R33:R36 AF283:AK296 AL343:IW356 AH358:AK358 AH311:AK311 AL392 AK196:AK203 AL247:BN254 AL77:AR79 AL50:AR69 AL73:AR73 AZ80:BF95 AN102 AM80:AY82 AM101:BF101 AO102:BU103 AM106:AR110 AN111:BU119 AM120:AO120 AO159:BU163 AM171:AM180 AO164:BP170 AO183:AP214 AN183:AN227 AM228:AN231 AQ183:BP227 AN232:BP234 AN244:BP246 AM280:AN300 BO272:BP279 AM308:AM341 AN308:IW342 BO362:IW367 AN368:IW398 D359:K398 V3 G3:G4 AL3:AL4 E409:K411 L405:V406 X401:AJ412 E421:E427 AM409:AN409 AN399:BM399 D415:D419 BE410:BM425 AM410:AM425 AN410:BD417 AM432:BM432 BN410:BO432 AM449:AM450 AM456:BM465 Z443:Z452 M443:M452 L442:AK442 L461 L459 L463 Y455:AK464 BN399:BO408 AM357:AM400 AL237:AL241 AM235:AM243 BN440:BN446 AM440:AM441 AN440:BM440 BN451:BN465 G435:K437 N435:AK437 AP120:BP158 X233:AB235" xr:uid="{175E00F8-6BDF-417D-949B-F585E60CCB28}"/>
  </dataValidations>
  <printOptions horizontalCentered="1"/>
  <pageMargins left="0.39370078740157483" right="0.39370078740157483" top="0.59055118110236227" bottom="0.59055118110236227" header="0.51181102362204722" footer="0.27559055118110237"/>
  <pageSetup paperSize="9" scale="88" pageOrder="overThenDown" orientation="portrait" blackAndWhite="1" r:id="rId1"/>
  <headerFooter alignWithMargins="0">
    <oddFooter>&amp;C&amp;P</oddFooter>
  </headerFooter>
  <rowBreaks count="9" manualBreakCount="9">
    <brk id="40" min="1" max="36" man="1"/>
    <brk id="79" min="1" max="36" man="1"/>
    <brk id="124" min="1" max="36" man="1"/>
    <brk id="171" min="1" max="36" man="1"/>
    <brk id="220" min="1" max="36" man="1"/>
    <brk id="237" min="1" max="36" man="1"/>
    <brk id="281" min="1" max="36" man="1"/>
    <brk id="307" min="1" max="36" man="1"/>
    <brk id="398" min="1" max="36" man="1"/>
  </rowBreaks>
  <colBreaks count="1" manualBreakCount="1">
    <brk id="38"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J286"/>
  <sheetViews>
    <sheetView showZeros="0" view="pageBreakPreview" zoomScaleNormal="100" zoomScaleSheetLayoutView="100" workbookViewId="0">
      <selection activeCell="A4" sqref="A4"/>
    </sheetView>
  </sheetViews>
  <sheetFormatPr defaultColWidth="0" defaultRowHeight="12"/>
  <cols>
    <col min="1" max="1" width="4.625" style="336" customWidth="1"/>
    <col min="2" max="2" width="3.625" style="31" customWidth="1"/>
    <col min="3" max="3" width="2.375" style="31" bestFit="1" customWidth="1"/>
    <col min="4" max="9" width="2.875" style="31" customWidth="1"/>
    <col min="10" max="15" width="2.625" style="31" customWidth="1"/>
    <col min="16" max="19" width="2.875" style="31" customWidth="1"/>
    <col min="20" max="25" width="2.625" style="31" customWidth="1"/>
    <col min="26" max="34" width="3.125" style="31" customWidth="1"/>
    <col min="35" max="37" width="2.625" style="31" customWidth="1"/>
    <col min="38" max="39" width="9" style="31" customWidth="1"/>
    <col min="40" max="256" width="0" style="31" hidden="1"/>
    <col min="257" max="257" width="4.625" style="31" customWidth="1"/>
    <col min="258" max="258" width="3.625" style="31" customWidth="1"/>
    <col min="259" max="259" width="2.375" style="31" bestFit="1" customWidth="1"/>
    <col min="260" max="265" width="2.875" style="31" customWidth="1"/>
    <col min="266" max="271" width="2.625" style="31" customWidth="1"/>
    <col min="272" max="275" width="2.875" style="31" customWidth="1"/>
    <col min="276" max="281" width="2.625" style="31" customWidth="1"/>
    <col min="282" max="290" width="3.125" style="31" customWidth="1"/>
    <col min="291" max="293" width="2.625" style="31" customWidth="1"/>
    <col min="294" max="295" width="9" style="31" customWidth="1"/>
    <col min="296" max="512" width="0" style="31" hidden="1"/>
    <col min="513" max="513" width="4.625" style="31" customWidth="1"/>
    <col min="514" max="514" width="3.625" style="31" customWidth="1"/>
    <col min="515" max="515" width="2.375" style="31" bestFit="1" customWidth="1"/>
    <col min="516" max="521" width="2.875" style="31" customWidth="1"/>
    <col min="522" max="527" width="2.625" style="31" customWidth="1"/>
    <col min="528" max="531" width="2.875" style="31" customWidth="1"/>
    <col min="532" max="537" width="2.625" style="31" customWidth="1"/>
    <col min="538" max="546" width="3.125" style="31" customWidth="1"/>
    <col min="547" max="549" width="2.625" style="31" customWidth="1"/>
    <col min="550" max="551" width="9" style="31" customWidth="1"/>
    <col min="552" max="768" width="0" style="31" hidden="1"/>
    <col min="769" max="769" width="4.625" style="31" customWidth="1"/>
    <col min="770" max="770" width="3.625" style="31" customWidth="1"/>
    <col min="771" max="771" width="2.375" style="31" bestFit="1" customWidth="1"/>
    <col min="772" max="777" width="2.875" style="31" customWidth="1"/>
    <col min="778" max="783" width="2.625" style="31" customWidth="1"/>
    <col min="784" max="787" width="2.875" style="31" customWidth="1"/>
    <col min="788" max="793" width="2.625" style="31" customWidth="1"/>
    <col min="794" max="802" width="3.125" style="31" customWidth="1"/>
    <col min="803" max="805" width="2.625" style="31" customWidth="1"/>
    <col min="806" max="807" width="9" style="31" customWidth="1"/>
    <col min="808" max="1024" width="0" style="31" hidden="1"/>
    <col min="1025" max="1025" width="4.625" style="31" customWidth="1"/>
    <col min="1026" max="1026" width="3.625" style="31" customWidth="1"/>
    <col min="1027" max="1027" width="2.375" style="31" bestFit="1" customWidth="1"/>
    <col min="1028" max="1033" width="2.875" style="31" customWidth="1"/>
    <col min="1034" max="1039" width="2.625" style="31" customWidth="1"/>
    <col min="1040" max="1043" width="2.875" style="31" customWidth="1"/>
    <col min="1044" max="1049" width="2.625" style="31" customWidth="1"/>
    <col min="1050" max="1058" width="3.125" style="31" customWidth="1"/>
    <col min="1059" max="1061" width="2.625" style="31" customWidth="1"/>
    <col min="1062" max="1063" width="9" style="31" customWidth="1"/>
    <col min="1064" max="1280" width="0" style="31" hidden="1"/>
    <col min="1281" max="1281" width="4.625" style="31" customWidth="1"/>
    <col min="1282" max="1282" width="3.625" style="31" customWidth="1"/>
    <col min="1283" max="1283" width="2.375" style="31" bestFit="1" customWidth="1"/>
    <col min="1284" max="1289" width="2.875" style="31" customWidth="1"/>
    <col min="1290" max="1295" width="2.625" style="31" customWidth="1"/>
    <col min="1296" max="1299" width="2.875" style="31" customWidth="1"/>
    <col min="1300" max="1305" width="2.625" style="31" customWidth="1"/>
    <col min="1306" max="1314" width="3.125" style="31" customWidth="1"/>
    <col min="1315" max="1317" width="2.625" style="31" customWidth="1"/>
    <col min="1318" max="1319" width="9" style="31" customWidth="1"/>
    <col min="1320" max="1536" width="0" style="31" hidden="1"/>
    <col min="1537" max="1537" width="4.625" style="31" customWidth="1"/>
    <col min="1538" max="1538" width="3.625" style="31" customWidth="1"/>
    <col min="1539" max="1539" width="2.375" style="31" bestFit="1" customWidth="1"/>
    <col min="1540" max="1545" width="2.875" style="31" customWidth="1"/>
    <col min="1546" max="1551" width="2.625" style="31" customWidth="1"/>
    <col min="1552" max="1555" width="2.875" style="31" customWidth="1"/>
    <col min="1556" max="1561" width="2.625" style="31" customWidth="1"/>
    <col min="1562" max="1570" width="3.125" style="31" customWidth="1"/>
    <col min="1571" max="1573" width="2.625" style="31" customWidth="1"/>
    <col min="1574" max="1575" width="9" style="31" customWidth="1"/>
    <col min="1576" max="1792" width="0" style="31" hidden="1"/>
    <col min="1793" max="1793" width="4.625" style="31" customWidth="1"/>
    <col min="1794" max="1794" width="3.625" style="31" customWidth="1"/>
    <col min="1795" max="1795" width="2.375" style="31" bestFit="1" customWidth="1"/>
    <col min="1796" max="1801" width="2.875" style="31" customWidth="1"/>
    <col min="1802" max="1807" width="2.625" style="31" customWidth="1"/>
    <col min="1808" max="1811" width="2.875" style="31" customWidth="1"/>
    <col min="1812" max="1817" width="2.625" style="31" customWidth="1"/>
    <col min="1818" max="1826" width="3.125" style="31" customWidth="1"/>
    <col min="1827" max="1829" width="2.625" style="31" customWidth="1"/>
    <col min="1830" max="1831" width="9" style="31" customWidth="1"/>
    <col min="1832" max="2048" width="0" style="31" hidden="1"/>
    <col min="2049" max="2049" width="4.625" style="31" customWidth="1"/>
    <col min="2050" max="2050" width="3.625" style="31" customWidth="1"/>
    <col min="2051" max="2051" width="2.375" style="31" bestFit="1" customWidth="1"/>
    <col min="2052" max="2057" width="2.875" style="31" customWidth="1"/>
    <col min="2058" max="2063" width="2.625" style="31" customWidth="1"/>
    <col min="2064" max="2067" width="2.875" style="31" customWidth="1"/>
    <col min="2068" max="2073" width="2.625" style="31" customWidth="1"/>
    <col min="2074" max="2082" width="3.125" style="31" customWidth="1"/>
    <col min="2083" max="2085" width="2.625" style="31" customWidth="1"/>
    <col min="2086" max="2087" width="9" style="31" customWidth="1"/>
    <col min="2088" max="2304" width="0" style="31" hidden="1"/>
    <col min="2305" max="2305" width="4.625" style="31" customWidth="1"/>
    <col min="2306" max="2306" width="3.625" style="31" customWidth="1"/>
    <col min="2307" max="2307" width="2.375" style="31" bestFit="1" customWidth="1"/>
    <col min="2308" max="2313" width="2.875" style="31" customWidth="1"/>
    <col min="2314" max="2319" width="2.625" style="31" customWidth="1"/>
    <col min="2320" max="2323" width="2.875" style="31" customWidth="1"/>
    <col min="2324" max="2329" width="2.625" style="31" customWidth="1"/>
    <col min="2330" max="2338" width="3.125" style="31" customWidth="1"/>
    <col min="2339" max="2341" width="2.625" style="31" customWidth="1"/>
    <col min="2342" max="2343" width="9" style="31" customWidth="1"/>
    <col min="2344" max="2560" width="0" style="31" hidden="1"/>
    <col min="2561" max="2561" width="4.625" style="31" customWidth="1"/>
    <col min="2562" max="2562" width="3.625" style="31" customWidth="1"/>
    <col min="2563" max="2563" width="2.375" style="31" bestFit="1" customWidth="1"/>
    <col min="2564" max="2569" width="2.875" style="31" customWidth="1"/>
    <col min="2570" max="2575" width="2.625" style="31" customWidth="1"/>
    <col min="2576" max="2579" width="2.875" style="31" customWidth="1"/>
    <col min="2580" max="2585" width="2.625" style="31" customWidth="1"/>
    <col min="2586" max="2594" width="3.125" style="31" customWidth="1"/>
    <col min="2595" max="2597" width="2.625" style="31" customWidth="1"/>
    <col min="2598" max="2599" width="9" style="31" customWidth="1"/>
    <col min="2600" max="2816" width="0" style="31" hidden="1"/>
    <col min="2817" max="2817" width="4.625" style="31" customWidth="1"/>
    <col min="2818" max="2818" width="3.625" style="31" customWidth="1"/>
    <col min="2819" max="2819" width="2.375" style="31" bestFit="1" customWidth="1"/>
    <col min="2820" max="2825" width="2.875" style="31" customWidth="1"/>
    <col min="2826" max="2831" width="2.625" style="31" customWidth="1"/>
    <col min="2832" max="2835" width="2.875" style="31" customWidth="1"/>
    <col min="2836" max="2841" width="2.625" style="31" customWidth="1"/>
    <col min="2842" max="2850" width="3.125" style="31" customWidth="1"/>
    <col min="2851" max="2853" width="2.625" style="31" customWidth="1"/>
    <col min="2854" max="2855" width="9" style="31" customWidth="1"/>
    <col min="2856" max="3072" width="0" style="31" hidden="1"/>
    <col min="3073" max="3073" width="4.625" style="31" customWidth="1"/>
    <col min="3074" max="3074" width="3.625" style="31" customWidth="1"/>
    <col min="3075" max="3075" width="2.375" style="31" bestFit="1" customWidth="1"/>
    <col min="3076" max="3081" width="2.875" style="31" customWidth="1"/>
    <col min="3082" max="3087" width="2.625" style="31" customWidth="1"/>
    <col min="3088" max="3091" width="2.875" style="31" customWidth="1"/>
    <col min="3092" max="3097" width="2.625" style="31" customWidth="1"/>
    <col min="3098" max="3106" width="3.125" style="31" customWidth="1"/>
    <col min="3107" max="3109" width="2.625" style="31" customWidth="1"/>
    <col min="3110" max="3111" width="9" style="31" customWidth="1"/>
    <col min="3112" max="3328" width="0" style="31" hidden="1"/>
    <col min="3329" max="3329" width="4.625" style="31" customWidth="1"/>
    <col min="3330" max="3330" width="3.625" style="31" customWidth="1"/>
    <col min="3331" max="3331" width="2.375" style="31" bestFit="1" customWidth="1"/>
    <col min="3332" max="3337" width="2.875" style="31" customWidth="1"/>
    <col min="3338" max="3343" width="2.625" style="31" customWidth="1"/>
    <col min="3344" max="3347" width="2.875" style="31" customWidth="1"/>
    <col min="3348" max="3353" width="2.625" style="31" customWidth="1"/>
    <col min="3354" max="3362" width="3.125" style="31" customWidth="1"/>
    <col min="3363" max="3365" width="2.625" style="31" customWidth="1"/>
    <col min="3366" max="3367" width="9" style="31" customWidth="1"/>
    <col min="3368" max="3584" width="0" style="31" hidden="1"/>
    <col min="3585" max="3585" width="4.625" style="31" customWidth="1"/>
    <col min="3586" max="3586" width="3.625" style="31" customWidth="1"/>
    <col min="3587" max="3587" width="2.375" style="31" bestFit="1" customWidth="1"/>
    <col min="3588" max="3593" width="2.875" style="31" customWidth="1"/>
    <col min="3594" max="3599" width="2.625" style="31" customWidth="1"/>
    <col min="3600" max="3603" width="2.875" style="31" customWidth="1"/>
    <col min="3604" max="3609" width="2.625" style="31" customWidth="1"/>
    <col min="3610" max="3618" width="3.125" style="31" customWidth="1"/>
    <col min="3619" max="3621" width="2.625" style="31" customWidth="1"/>
    <col min="3622" max="3623" width="9" style="31" customWidth="1"/>
    <col min="3624" max="3840" width="0" style="31" hidden="1"/>
    <col min="3841" max="3841" width="4.625" style="31" customWidth="1"/>
    <col min="3842" max="3842" width="3.625" style="31" customWidth="1"/>
    <col min="3843" max="3843" width="2.375" style="31" bestFit="1" customWidth="1"/>
    <col min="3844" max="3849" width="2.875" style="31" customWidth="1"/>
    <col min="3850" max="3855" width="2.625" style="31" customWidth="1"/>
    <col min="3856" max="3859" width="2.875" style="31" customWidth="1"/>
    <col min="3860" max="3865" width="2.625" style="31" customWidth="1"/>
    <col min="3866" max="3874" width="3.125" style="31" customWidth="1"/>
    <col min="3875" max="3877" width="2.625" style="31" customWidth="1"/>
    <col min="3878" max="3879" width="9" style="31" customWidth="1"/>
    <col min="3880" max="4096" width="0" style="31" hidden="1"/>
    <col min="4097" max="4097" width="4.625" style="31" customWidth="1"/>
    <col min="4098" max="4098" width="3.625" style="31" customWidth="1"/>
    <col min="4099" max="4099" width="2.375" style="31" bestFit="1" customWidth="1"/>
    <col min="4100" max="4105" width="2.875" style="31" customWidth="1"/>
    <col min="4106" max="4111" width="2.625" style="31" customWidth="1"/>
    <col min="4112" max="4115" width="2.875" style="31" customWidth="1"/>
    <col min="4116" max="4121" width="2.625" style="31" customWidth="1"/>
    <col min="4122" max="4130" width="3.125" style="31" customWidth="1"/>
    <col min="4131" max="4133" width="2.625" style="31" customWidth="1"/>
    <col min="4134" max="4135" width="9" style="31" customWidth="1"/>
    <col min="4136" max="4352" width="0" style="31" hidden="1"/>
    <col min="4353" max="4353" width="4.625" style="31" customWidth="1"/>
    <col min="4354" max="4354" width="3.625" style="31" customWidth="1"/>
    <col min="4355" max="4355" width="2.375" style="31" bestFit="1" customWidth="1"/>
    <col min="4356" max="4361" width="2.875" style="31" customWidth="1"/>
    <col min="4362" max="4367" width="2.625" style="31" customWidth="1"/>
    <col min="4368" max="4371" width="2.875" style="31" customWidth="1"/>
    <col min="4372" max="4377" width="2.625" style="31" customWidth="1"/>
    <col min="4378" max="4386" width="3.125" style="31" customWidth="1"/>
    <col min="4387" max="4389" width="2.625" style="31" customWidth="1"/>
    <col min="4390" max="4391" width="9" style="31" customWidth="1"/>
    <col min="4392" max="4608" width="0" style="31" hidden="1"/>
    <col min="4609" max="4609" width="4.625" style="31" customWidth="1"/>
    <col min="4610" max="4610" width="3.625" style="31" customWidth="1"/>
    <col min="4611" max="4611" width="2.375" style="31" bestFit="1" customWidth="1"/>
    <col min="4612" max="4617" width="2.875" style="31" customWidth="1"/>
    <col min="4618" max="4623" width="2.625" style="31" customWidth="1"/>
    <col min="4624" max="4627" width="2.875" style="31" customWidth="1"/>
    <col min="4628" max="4633" width="2.625" style="31" customWidth="1"/>
    <col min="4634" max="4642" width="3.125" style="31" customWidth="1"/>
    <col min="4643" max="4645" width="2.625" style="31" customWidth="1"/>
    <col min="4646" max="4647" width="9" style="31" customWidth="1"/>
    <col min="4648" max="4864" width="0" style="31" hidden="1"/>
    <col min="4865" max="4865" width="4.625" style="31" customWidth="1"/>
    <col min="4866" max="4866" width="3.625" style="31" customWidth="1"/>
    <col min="4867" max="4867" width="2.375" style="31" bestFit="1" customWidth="1"/>
    <col min="4868" max="4873" width="2.875" style="31" customWidth="1"/>
    <col min="4874" max="4879" width="2.625" style="31" customWidth="1"/>
    <col min="4880" max="4883" width="2.875" style="31" customWidth="1"/>
    <col min="4884" max="4889" width="2.625" style="31" customWidth="1"/>
    <col min="4890" max="4898" width="3.125" style="31" customWidth="1"/>
    <col min="4899" max="4901" width="2.625" style="31" customWidth="1"/>
    <col min="4902" max="4903" width="9" style="31" customWidth="1"/>
    <col min="4904" max="5120" width="0" style="31" hidden="1"/>
    <col min="5121" max="5121" width="4.625" style="31" customWidth="1"/>
    <col min="5122" max="5122" width="3.625" style="31" customWidth="1"/>
    <col min="5123" max="5123" width="2.375" style="31" bestFit="1" customWidth="1"/>
    <col min="5124" max="5129" width="2.875" style="31" customWidth="1"/>
    <col min="5130" max="5135" width="2.625" style="31" customWidth="1"/>
    <col min="5136" max="5139" width="2.875" style="31" customWidth="1"/>
    <col min="5140" max="5145" width="2.625" style="31" customWidth="1"/>
    <col min="5146" max="5154" width="3.125" style="31" customWidth="1"/>
    <col min="5155" max="5157" width="2.625" style="31" customWidth="1"/>
    <col min="5158" max="5159" width="9" style="31" customWidth="1"/>
    <col min="5160" max="5376" width="0" style="31" hidden="1"/>
    <col min="5377" max="5377" width="4.625" style="31" customWidth="1"/>
    <col min="5378" max="5378" width="3.625" style="31" customWidth="1"/>
    <col min="5379" max="5379" width="2.375" style="31" bestFit="1" customWidth="1"/>
    <col min="5380" max="5385" width="2.875" style="31" customWidth="1"/>
    <col min="5386" max="5391" width="2.625" style="31" customWidth="1"/>
    <col min="5392" max="5395" width="2.875" style="31" customWidth="1"/>
    <col min="5396" max="5401" width="2.625" style="31" customWidth="1"/>
    <col min="5402" max="5410" width="3.125" style="31" customWidth="1"/>
    <col min="5411" max="5413" width="2.625" style="31" customWidth="1"/>
    <col min="5414" max="5415" width="9" style="31" customWidth="1"/>
    <col min="5416" max="5632" width="0" style="31" hidden="1"/>
    <col min="5633" max="5633" width="4.625" style="31" customWidth="1"/>
    <col min="5634" max="5634" width="3.625" style="31" customWidth="1"/>
    <col min="5635" max="5635" width="2.375" style="31" bestFit="1" customWidth="1"/>
    <col min="5636" max="5641" width="2.875" style="31" customWidth="1"/>
    <col min="5642" max="5647" width="2.625" style="31" customWidth="1"/>
    <col min="5648" max="5651" width="2.875" style="31" customWidth="1"/>
    <col min="5652" max="5657" width="2.625" style="31" customWidth="1"/>
    <col min="5658" max="5666" width="3.125" style="31" customWidth="1"/>
    <col min="5667" max="5669" width="2.625" style="31" customWidth="1"/>
    <col min="5670" max="5671" width="9" style="31" customWidth="1"/>
    <col min="5672" max="5888" width="0" style="31" hidden="1"/>
    <col min="5889" max="5889" width="4.625" style="31" customWidth="1"/>
    <col min="5890" max="5890" width="3.625" style="31" customWidth="1"/>
    <col min="5891" max="5891" width="2.375" style="31" bestFit="1" customWidth="1"/>
    <col min="5892" max="5897" width="2.875" style="31" customWidth="1"/>
    <col min="5898" max="5903" width="2.625" style="31" customWidth="1"/>
    <col min="5904" max="5907" width="2.875" style="31" customWidth="1"/>
    <col min="5908" max="5913" width="2.625" style="31" customWidth="1"/>
    <col min="5914" max="5922" width="3.125" style="31" customWidth="1"/>
    <col min="5923" max="5925" width="2.625" style="31" customWidth="1"/>
    <col min="5926" max="5927" width="9" style="31" customWidth="1"/>
    <col min="5928" max="6144" width="0" style="31" hidden="1"/>
    <col min="6145" max="6145" width="4.625" style="31" customWidth="1"/>
    <col min="6146" max="6146" width="3.625" style="31" customWidth="1"/>
    <col min="6147" max="6147" width="2.375" style="31" bestFit="1" customWidth="1"/>
    <col min="6148" max="6153" width="2.875" style="31" customWidth="1"/>
    <col min="6154" max="6159" width="2.625" style="31" customWidth="1"/>
    <col min="6160" max="6163" width="2.875" style="31" customWidth="1"/>
    <col min="6164" max="6169" width="2.625" style="31" customWidth="1"/>
    <col min="6170" max="6178" width="3.125" style="31" customWidth="1"/>
    <col min="6179" max="6181" width="2.625" style="31" customWidth="1"/>
    <col min="6182" max="6183" width="9" style="31" customWidth="1"/>
    <col min="6184" max="6400" width="0" style="31" hidden="1"/>
    <col min="6401" max="6401" width="4.625" style="31" customWidth="1"/>
    <col min="6402" max="6402" width="3.625" style="31" customWidth="1"/>
    <col min="6403" max="6403" width="2.375" style="31" bestFit="1" customWidth="1"/>
    <col min="6404" max="6409" width="2.875" style="31" customWidth="1"/>
    <col min="6410" max="6415" width="2.625" style="31" customWidth="1"/>
    <col min="6416" max="6419" width="2.875" style="31" customWidth="1"/>
    <col min="6420" max="6425" width="2.625" style="31" customWidth="1"/>
    <col min="6426" max="6434" width="3.125" style="31" customWidth="1"/>
    <col min="6435" max="6437" width="2.625" style="31" customWidth="1"/>
    <col min="6438" max="6439" width="9" style="31" customWidth="1"/>
    <col min="6440" max="6656" width="0" style="31" hidden="1"/>
    <col min="6657" max="6657" width="4.625" style="31" customWidth="1"/>
    <col min="6658" max="6658" width="3.625" style="31" customWidth="1"/>
    <col min="6659" max="6659" width="2.375" style="31" bestFit="1" customWidth="1"/>
    <col min="6660" max="6665" width="2.875" style="31" customWidth="1"/>
    <col min="6666" max="6671" width="2.625" style="31" customWidth="1"/>
    <col min="6672" max="6675" width="2.875" style="31" customWidth="1"/>
    <col min="6676" max="6681" width="2.625" style="31" customWidth="1"/>
    <col min="6682" max="6690" width="3.125" style="31" customWidth="1"/>
    <col min="6691" max="6693" width="2.625" style="31" customWidth="1"/>
    <col min="6694" max="6695" width="9" style="31" customWidth="1"/>
    <col min="6696" max="6912" width="0" style="31" hidden="1"/>
    <col min="6913" max="6913" width="4.625" style="31" customWidth="1"/>
    <col min="6914" max="6914" width="3.625" style="31" customWidth="1"/>
    <col min="6915" max="6915" width="2.375" style="31" bestFit="1" customWidth="1"/>
    <col min="6916" max="6921" width="2.875" style="31" customWidth="1"/>
    <col min="6922" max="6927" width="2.625" style="31" customWidth="1"/>
    <col min="6928" max="6931" width="2.875" style="31" customWidth="1"/>
    <col min="6932" max="6937" width="2.625" style="31" customWidth="1"/>
    <col min="6938" max="6946" width="3.125" style="31" customWidth="1"/>
    <col min="6947" max="6949" width="2.625" style="31" customWidth="1"/>
    <col min="6950" max="6951" width="9" style="31" customWidth="1"/>
    <col min="6952" max="7168" width="0" style="31" hidden="1"/>
    <col min="7169" max="7169" width="4.625" style="31" customWidth="1"/>
    <col min="7170" max="7170" width="3.625" style="31" customWidth="1"/>
    <col min="7171" max="7171" width="2.375" style="31" bestFit="1" customWidth="1"/>
    <col min="7172" max="7177" width="2.875" style="31" customWidth="1"/>
    <col min="7178" max="7183" width="2.625" style="31" customWidth="1"/>
    <col min="7184" max="7187" width="2.875" style="31" customWidth="1"/>
    <col min="7188" max="7193" width="2.625" style="31" customWidth="1"/>
    <col min="7194" max="7202" width="3.125" style="31" customWidth="1"/>
    <col min="7203" max="7205" width="2.625" style="31" customWidth="1"/>
    <col min="7206" max="7207" width="9" style="31" customWidth="1"/>
    <col min="7208" max="7424" width="0" style="31" hidden="1"/>
    <col min="7425" max="7425" width="4.625" style="31" customWidth="1"/>
    <col min="7426" max="7426" width="3.625" style="31" customWidth="1"/>
    <col min="7427" max="7427" width="2.375" style="31" bestFit="1" customWidth="1"/>
    <col min="7428" max="7433" width="2.875" style="31" customWidth="1"/>
    <col min="7434" max="7439" width="2.625" style="31" customWidth="1"/>
    <col min="7440" max="7443" width="2.875" style="31" customWidth="1"/>
    <col min="7444" max="7449" width="2.625" style="31" customWidth="1"/>
    <col min="7450" max="7458" width="3.125" style="31" customWidth="1"/>
    <col min="7459" max="7461" width="2.625" style="31" customWidth="1"/>
    <col min="7462" max="7463" width="9" style="31" customWidth="1"/>
    <col min="7464" max="7680" width="0" style="31" hidden="1"/>
    <col min="7681" max="7681" width="4.625" style="31" customWidth="1"/>
    <col min="7682" max="7682" width="3.625" style="31" customWidth="1"/>
    <col min="7683" max="7683" width="2.375" style="31" bestFit="1" customWidth="1"/>
    <col min="7684" max="7689" width="2.875" style="31" customWidth="1"/>
    <col min="7690" max="7695" width="2.625" style="31" customWidth="1"/>
    <col min="7696" max="7699" width="2.875" style="31" customWidth="1"/>
    <col min="7700" max="7705" width="2.625" style="31" customWidth="1"/>
    <col min="7706" max="7714" width="3.125" style="31" customWidth="1"/>
    <col min="7715" max="7717" width="2.625" style="31" customWidth="1"/>
    <col min="7718" max="7719" width="9" style="31" customWidth="1"/>
    <col min="7720" max="7936" width="0" style="31" hidden="1"/>
    <col min="7937" max="7937" width="4.625" style="31" customWidth="1"/>
    <col min="7938" max="7938" width="3.625" style="31" customWidth="1"/>
    <col min="7939" max="7939" width="2.375" style="31" bestFit="1" customWidth="1"/>
    <col min="7940" max="7945" width="2.875" style="31" customWidth="1"/>
    <col min="7946" max="7951" width="2.625" style="31" customWidth="1"/>
    <col min="7952" max="7955" width="2.875" style="31" customWidth="1"/>
    <col min="7956" max="7961" width="2.625" style="31" customWidth="1"/>
    <col min="7962" max="7970" width="3.125" style="31" customWidth="1"/>
    <col min="7971" max="7973" width="2.625" style="31" customWidth="1"/>
    <col min="7974" max="7975" width="9" style="31" customWidth="1"/>
    <col min="7976" max="8192" width="0" style="31" hidden="1"/>
    <col min="8193" max="8193" width="4.625" style="31" customWidth="1"/>
    <col min="8194" max="8194" width="3.625" style="31" customWidth="1"/>
    <col min="8195" max="8195" width="2.375" style="31" bestFit="1" customWidth="1"/>
    <col min="8196" max="8201" width="2.875" style="31" customWidth="1"/>
    <col min="8202" max="8207" width="2.625" style="31" customWidth="1"/>
    <col min="8208" max="8211" width="2.875" style="31" customWidth="1"/>
    <col min="8212" max="8217" width="2.625" style="31" customWidth="1"/>
    <col min="8218" max="8226" width="3.125" style="31" customWidth="1"/>
    <col min="8227" max="8229" width="2.625" style="31" customWidth="1"/>
    <col min="8230" max="8231" width="9" style="31" customWidth="1"/>
    <col min="8232" max="8448" width="0" style="31" hidden="1"/>
    <col min="8449" max="8449" width="4.625" style="31" customWidth="1"/>
    <col min="8450" max="8450" width="3.625" style="31" customWidth="1"/>
    <col min="8451" max="8451" width="2.375" style="31" bestFit="1" customWidth="1"/>
    <col min="8452" max="8457" width="2.875" style="31" customWidth="1"/>
    <col min="8458" max="8463" width="2.625" style="31" customWidth="1"/>
    <col min="8464" max="8467" width="2.875" style="31" customWidth="1"/>
    <col min="8468" max="8473" width="2.625" style="31" customWidth="1"/>
    <col min="8474" max="8482" width="3.125" style="31" customWidth="1"/>
    <col min="8483" max="8485" width="2.625" style="31" customWidth="1"/>
    <col min="8486" max="8487" width="9" style="31" customWidth="1"/>
    <col min="8488" max="8704" width="0" style="31" hidden="1"/>
    <col min="8705" max="8705" width="4.625" style="31" customWidth="1"/>
    <col min="8706" max="8706" width="3.625" style="31" customWidth="1"/>
    <col min="8707" max="8707" width="2.375" style="31" bestFit="1" customWidth="1"/>
    <col min="8708" max="8713" width="2.875" style="31" customWidth="1"/>
    <col min="8714" max="8719" width="2.625" style="31" customWidth="1"/>
    <col min="8720" max="8723" width="2.875" style="31" customWidth="1"/>
    <col min="8724" max="8729" width="2.625" style="31" customWidth="1"/>
    <col min="8730" max="8738" width="3.125" style="31" customWidth="1"/>
    <col min="8739" max="8741" width="2.625" style="31" customWidth="1"/>
    <col min="8742" max="8743" width="9" style="31" customWidth="1"/>
    <col min="8744" max="8960" width="0" style="31" hidden="1"/>
    <col min="8961" max="8961" width="4.625" style="31" customWidth="1"/>
    <col min="8962" max="8962" width="3.625" style="31" customWidth="1"/>
    <col min="8963" max="8963" width="2.375" style="31" bestFit="1" customWidth="1"/>
    <col min="8964" max="8969" width="2.875" style="31" customWidth="1"/>
    <col min="8970" max="8975" width="2.625" style="31" customWidth="1"/>
    <col min="8976" max="8979" width="2.875" style="31" customWidth="1"/>
    <col min="8980" max="8985" width="2.625" style="31" customWidth="1"/>
    <col min="8986" max="8994" width="3.125" style="31" customWidth="1"/>
    <col min="8995" max="8997" width="2.625" style="31" customWidth="1"/>
    <col min="8998" max="8999" width="9" style="31" customWidth="1"/>
    <col min="9000" max="9216" width="0" style="31" hidden="1"/>
    <col min="9217" max="9217" width="4.625" style="31" customWidth="1"/>
    <col min="9218" max="9218" width="3.625" style="31" customWidth="1"/>
    <col min="9219" max="9219" width="2.375" style="31" bestFit="1" customWidth="1"/>
    <col min="9220" max="9225" width="2.875" style="31" customWidth="1"/>
    <col min="9226" max="9231" width="2.625" style="31" customWidth="1"/>
    <col min="9232" max="9235" width="2.875" style="31" customWidth="1"/>
    <col min="9236" max="9241" width="2.625" style="31" customWidth="1"/>
    <col min="9242" max="9250" width="3.125" style="31" customWidth="1"/>
    <col min="9251" max="9253" width="2.625" style="31" customWidth="1"/>
    <col min="9254" max="9255" width="9" style="31" customWidth="1"/>
    <col min="9256" max="9472" width="0" style="31" hidden="1"/>
    <col min="9473" max="9473" width="4.625" style="31" customWidth="1"/>
    <col min="9474" max="9474" width="3.625" style="31" customWidth="1"/>
    <col min="9475" max="9475" width="2.375" style="31" bestFit="1" customWidth="1"/>
    <col min="9476" max="9481" width="2.875" style="31" customWidth="1"/>
    <col min="9482" max="9487" width="2.625" style="31" customWidth="1"/>
    <col min="9488" max="9491" width="2.875" style="31" customWidth="1"/>
    <col min="9492" max="9497" width="2.625" style="31" customWidth="1"/>
    <col min="9498" max="9506" width="3.125" style="31" customWidth="1"/>
    <col min="9507" max="9509" width="2.625" style="31" customWidth="1"/>
    <col min="9510" max="9511" width="9" style="31" customWidth="1"/>
    <col min="9512" max="9728" width="0" style="31" hidden="1"/>
    <col min="9729" max="9729" width="4.625" style="31" customWidth="1"/>
    <col min="9730" max="9730" width="3.625" style="31" customWidth="1"/>
    <col min="9731" max="9731" width="2.375" style="31" bestFit="1" customWidth="1"/>
    <col min="9732" max="9737" width="2.875" style="31" customWidth="1"/>
    <col min="9738" max="9743" width="2.625" style="31" customWidth="1"/>
    <col min="9744" max="9747" width="2.875" style="31" customWidth="1"/>
    <col min="9748" max="9753" width="2.625" style="31" customWidth="1"/>
    <col min="9754" max="9762" width="3.125" style="31" customWidth="1"/>
    <col min="9763" max="9765" width="2.625" style="31" customWidth="1"/>
    <col min="9766" max="9767" width="9" style="31" customWidth="1"/>
    <col min="9768" max="9984" width="0" style="31" hidden="1"/>
    <col min="9985" max="9985" width="4.625" style="31" customWidth="1"/>
    <col min="9986" max="9986" width="3.625" style="31" customWidth="1"/>
    <col min="9987" max="9987" width="2.375" style="31" bestFit="1" customWidth="1"/>
    <col min="9988" max="9993" width="2.875" style="31" customWidth="1"/>
    <col min="9994" max="9999" width="2.625" style="31" customWidth="1"/>
    <col min="10000" max="10003" width="2.875" style="31" customWidth="1"/>
    <col min="10004" max="10009" width="2.625" style="31" customWidth="1"/>
    <col min="10010" max="10018" width="3.125" style="31" customWidth="1"/>
    <col min="10019" max="10021" width="2.625" style="31" customWidth="1"/>
    <col min="10022" max="10023" width="9" style="31" customWidth="1"/>
    <col min="10024" max="10240" width="0" style="31" hidden="1"/>
    <col min="10241" max="10241" width="4.625" style="31" customWidth="1"/>
    <col min="10242" max="10242" width="3.625" style="31" customWidth="1"/>
    <col min="10243" max="10243" width="2.375" style="31" bestFit="1" customWidth="1"/>
    <col min="10244" max="10249" width="2.875" style="31" customWidth="1"/>
    <col min="10250" max="10255" width="2.625" style="31" customWidth="1"/>
    <col min="10256" max="10259" width="2.875" style="31" customWidth="1"/>
    <col min="10260" max="10265" width="2.625" style="31" customWidth="1"/>
    <col min="10266" max="10274" width="3.125" style="31" customWidth="1"/>
    <col min="10275" max="10277" width="2.625" style="31" customWidth="1"/>
    <col min="10278" max="10279" width="9" style="31" customWidth="1"/>
    <col min="10280" max="10496" width="0" style="31" hidden="1"/>
    <col min="10497" max="10497" width="4.625" style="31" customWidth="1"/>
    <col min="10498" max="10498" width="3.625" style="31" customWidth="1"/>
    <col min="10499" max="10499" width="2.375" style="31" bestFit="1" customWidth="1"/>
    <col min="10500" max="10505" width="2.875" style="31" customWidth="1"/>
    <col min="10506" max="10511" width="2.625" style="31" customWidth="1"/>
    <col min="10512" max="10515" width="2.875" style="31" customWidth="1"/>
    <col min="10516" max="10521" width="2.625" style="31" customWidth="1"/>
    <col min="10522" max="10530" width="3.125" style="31" customWidth="1"/>
    <col min="10531" max="10533" width="2.625" style="31" customWidth="1"/>
    <col min="10534" max="10535" width="9" style="31" customWidth="1"/>
    <col min="10536" max="10752" width="0" style="31" hidden="1"/>
    <col min="10753" max="10753" width="4.625" style="31" customWidth="1"/>
    <col min="10754" max="10754" width="3.625" style="31" customWidth="1"/>
    <col min="10755" max="10755" width="2.375" style="31" bestFit="1" customWidth="1"/>
    <col min="10756" max="10761" width="2.875" style="31" customWidth="1"/>
    <col min="10762" max="10767" width="2.625" style="31" customWidth="1"/>
    <col min="10768" max="10771" width="2.875" style="31" customWidth="1"/>
    <col min="10772" max="10777" width="2.625" style="31" customWidth="1"/>
    <col min="10778" max="10786" width="3.125" style="31" customWidth="1"/>
    <col min="10787" max="10789" width="2.625" style="31" customWidth="1"/>
    <col min="10790" max="10791" width="9" style="31" customWidth="1"/>
    <col min="10792" max="11008" width="0" style="31" hidden="1"/>
    <col min="11009" max="11009" width="4.625" style="31" customWidth="1"/>
    <col min="11010" max="11010" width="3.625" style="31" customWidth="1"/>
    <col min="11011" max="11011" width="2.375" style="31" bestFit="1" customWidth="1"/>
    <col min="11012" max="11017" width="2.875" style="31" customWidth="1"/>
    <col min="11018" max="11023" width="2.625" style="31" customWidth="1"/>
    <col min="11024" max="11027" width="2.875" style="31" customWidth="1"/>
    <col min="11028" max="11033" width="2.625" style="31" customWidth="1"/>
    <col min="11034" max="11042" width="3.125" style="31" customWidth="1"/>
    <col min="11043" max="11045" width="2.625" style="31" customWidth="1"/>
    <col min="11046" max="11047" width="9" style="31" customWidth="1"/>
    <col min="11048" max="11264" width="0" style="31" hidden="1"/>
    <col min="11265" max="11265" width="4.625" style="31" customWidth="1"/>
    <col min="11266" max="11266" width="3.625" style="31" customWidth="1"/>
    <col min="11267" max="11267" width="2.375" style="31" bestFit="1" customWidth="1"/>
    <col min="11268" max="11273" width="2.875" style="31" customWidth="1"/>
    <col min="11274" max="11279" width="2.625" style="31" customWidth="1"/>
    <col min="11280" max="11283" width="2.875" style="31" customWidth="1"/>
    <col min="11284" max="11289" width="2.625" style="31" customWidth="1"/>
    <col min="11290" max="11298" width="3.125" style="31" customWidth="1"/>
    <col min="11299" max="11301" width="2.625" style="31" customWidth="1"/>
    <col min="11302" max="11303" width="9" style="31" customWidth="1"/>
    <col min="11304" max="11520" width="0" style="31" hidden="1"/>
    <col min="11521" max="11521" width="4.625" style="31" customWidth="1"/>
    <col min="11522" max="11522" width="3.625" style="31" customWidth="1"/>
    <col min="11523" max="11523" width="2.375" style="31" bestFit="1" customWidth="1"/>
    <col min="11524" max="11529" width="2.875" style="31" customWidth="1"/>
    <col min="11530" max="11535" width="2.625" style="31" customWidth="1"/>
    <col min="11536" max="11539" width="2.875" style="31" customWidth="1"/>
    <col min="11540" max="11545" width="2.625" style="31" customWidth="1"/>
    <col min="11546" max="11554" width="3.125" style="31" customWidth="1"/>
    <col min="11555" max="11557" width="2.625" style="31" customWidth="1"/>
    <col min="11558" max="11559" width="9" style="31" customWidth="1"/>
    <col min="11560" max="11776" width="0" style="31" hidden="1"/>
    <col min="11777" max="11777" width="4.625" style="31" customWidth="1"/>
    <col min="11778" max="11778" width="3.625" style="31" customWidth="1"/>
    <col min="11779" max="11779" width="2.375" style="31" bestFit="1" customWidth="1"/>
    <col min="11780" max="11785" width="2.875" style="31" customWidth="1"/>
    <col min="11786" max="11791" width="2.625" style="31" customWidth="1"/>
    <col min="11792" max="11795" width="2.875" style="31" customWidth="1"/>
    <col min="11796" max="11801" width="2.625" style="31" customWidth="1"/>
    <col min="11802" max="11810" width="3.125" style="31" customWidth="1"/>
    <col min="11811" max="11813" width="2.625" style="31" customWidth="1"/>
    <col min="11814" max="11815" width="9" style="31" customWidth="1"/>
    <col min="11816" max="12032" width="0" style="31" hidden="1"/>
    <col min="12033" max="12033" width="4.625" style="31" customWidth="1"/>
    <col min="12034" max="12034" width="3.625" style="31" customWidth="1"/>
    <col min="12035" max="12035" width="2.375" style="31" bestFit="1" customWidth="1"/>
    <col min="12036" max="12041" width="2.875" style="31" customWidth="1"/>
    <col min="12042" max="12047" width="2.625" style="31" customWidth="1"/>
    <col min="12048" max="12051" width="2.875" style="31" customWidth="1"/>
    <col min="12052" max="12057" width="2.625" style="31" customWidth="1"/>
    <col min="12058" max="12066" width="3.125" style="31" customWidth="1"/>
    <col min="12067" max="12069" width="2.625" style="31" customWidth="1"/>
    <col min="12070" max="12071" width="9" style="31" customWidth="1"/>
    <col min="12072" max="12288" width="0" style="31" hidden="1"/>
    <col min="12289" max="12289" width="4.625" style="31" customWidth="1"/>
    <col min="12290" max="12290" width="3.625" style="31" customWidth="1"/>
    <col min="12291" max="12291" width="2.375" style="31" bestFit="1" customWidth="1"/>
    <col min="12292" max="12297" width="2.875" style="31" customWidth="1"/>
    <col min="12298" max="12303" width="2.625" style="31" customWidth="1"/>
    <col min="12304" max="12307" width="2.875" style="31" customWidth="1"/>
    <col min="12308" max="12313" width="2.625" style="31" customWidth="1"/>
    <col min="12314" max="12322" width="3.125" style="31" customWidth="1"/>
    <col min="12323" max="12325" width="2.625" style="31" customWidth="1"/>
    <col min="12326" max="12327" width="9" style="31" customWidth="1"/>
    <col min="12328" max="12544" width="0" style="31" hidden="1"/>
    <col min="12545" max="12545" width="4.625" style="31" customWidth="1"/>
    <col min="12546" max="12546" width="3.625" style="31" customWidth="1"/>
    <col min="12547" max="12547" width="2.375" style="31" bestFit="1" customWidth="1"/>
    <col min="12548" max="12553" width="2.875" style="31" customWidth="1"/>
    <col min="12554" max="12559" width="2.625" style="31" customWidth="1"/>
    <col min="12560" max="12563" width="2.875" style="31" customWidth="1"/>
    <col min="12564" max="12569" width="2.625" style="31" customWidth="1"/>
    <col min="12570" max="12578" width="3.125" style="31" customWidth="1"/>
    <col min="12579" max="12581" width="2.625" style="31" customWidth="1"/>
    <col min="12582" max="12583" width="9" style="31" customWidth="1"/>
    <col min="12584" max="12800" width="0" style="31" hidden="1"/>
    <col min="12801" max="12801" width="4.625" style="31" customWidth="1"/>
    <col min="12802" max="12802" width="3.625" style="31" customWidth="1"/>
    <col min="12803" max="12803" width="2.375" style="31" bestFit="1" customWidth="1"/>
    <col min="12804" max="12809" width="2.875" style="31" customWidth="1"/>
    <col min="12810" max="12815" width="2.625" style="31" customWidth="1"/>
    <col min="12816" max="12819" width="2.875" style="31" customWidth="1"/>
    <col min="12820" max="12825" width="2.625" style="31" customWidth="1"/>
    <col min="12826" max="12834" width="3.125" style="31" customWidth="1"/>
    <col min="12835" max="12837" width="2.625" style="31" customWidth="1"/>
    <col min="12838" max="12839" width="9" style="31" customWidth="1"/>
    <col min="12840" max="13056" width="0" style="31" hidden="1"/>
    <col min="13057" max="13057" width="4.625" style="31" customWidth="1"/>
    <col min="13058" max="13058" width="3.625" style="31" customWidth="1"/>
    <col min="13059" max="13059" width="2.375" style="31" bestFit="1" customWidth="1"/>
    <col min="13060" max="13065" width="2.875" style="31" customWidth="1"/>
    <col min="13066" max="13071" width="2.625" style="31" customWidth="1"/>
    <col min="13072" max="13075" width="2.875" style="31" customWidth="1"/>
    <col min="13076" max="13081" width="2.625" style="31" customWidth="1"/>
    <col min="13082" max="13090" width="3.125" style="31" customWidth="1"/>
    <col min="13091" max="13093" width="2.625" style="31" customWidth="1"/>
    <col min="13094" max="13095" width="9" style="31" customWidth="1"/>
    <col min="13096" max="13312" width="0" style="31" hidden="1"/>
    <col min="13313" max="13313" width="4.625" style="31" customWidth="1"/>
    <col min="13314" max="13314" width="3.625" style="31" customWidth="1"/>
    <col min="13315" max="13315" width="2.375" style="31" bestFit="1" customWidth="1"/>
    <col min="13316" max="13321" width="2.875" style="31" customWidth="1"/>
    <col min="13322" max="13327" width="2.625" style="31" customWidth="1"/>
    <col min="13328" max="13331" width="2.875" style="31" customWidth="1"/>
    <col min="13332" max="13337" width="2.625" style="31" customWidth="1"/>
    <col min="13338" max="13346" width="3.125" style="31" customWidth="1"/>
    <col min="13347" max="13349" width="2.625" style="31" customWidth="1"/>
    <col min="13350" max="13351" width="9" style="31" customWidth="1"/>
    <col min="13352" max="13568" width="0" style="31" hidden="1"/>
    <col min="13569" max="13569" width="4.625" style="31" customWidth="1"/>
    <col min="13570" max="13570" width="3.625" style="31" customWidth="1"/>
    <col min="13571" max="13571" width="2.375" style="31" bestFit="1" customWidth="1"/>
    <col min="13572" max="13577" width="2.875" style="31" customWidth="1"/>
    <col min="13578" max="13583" width="2.625" style="31" customWidth="1"/>
    <col min="13584" max="13587" width="2.875" style="31" customWidth="1"/>
    <col min="13588" max="13593" width="2.625" style="31" customWidth="1"/>
    <col min="13594" max="13602" width="3.125" style="31" customWidth="1"/>
    <col min="13603" max="13605" width="2.625" style="31" customWidth="1"/>
    <col min="13606" max="13607" width="9" style="31" customWidth="1"/>
    <col min="13608" max="13824" width="0" style="31" hidden="1"/>
    <col min="13825" max="13825" width="4.625" style="31" customWidth="1"/>
    <col min="13826" max="13826" width="3.625" style="31" customWidth="1"/>
    <col min="13827" max="13827" width="2.375" style="31" bestFit="1" customWidth="1"/>
    <col min="13828" max="13833" width="2.875" style="31" customWidth="1"/>
    <col min="13834" max="13839" width="2.625" style="31" customWidth="1"/>
    <col min="13840" max="13843" width="2.875" style="31" customWidth="1"/>
    <col min="13844" max="13849" width="2.625" style="31" customWidth="1"/>
    <col min="13850" max="13858" width="3.125" style="31" customWidth="1"/>
    <col min="13859" max="13861" width="2.625" style="31" customWidth="1"/>
    <col min="13862" max="13863" width="9" style="31" customWidth="1"/>
    <col min="13864" max="14080" width="0" style="31" hidden="1"/>
    <col min="14081" max="14081" width="4.625" style="31" customWidth="1"/>
    <col min="14082" max="14082" width="3.625" style="31" customWidth="1"/>
    <col min="14083" max="14083" width="2.375" style="31" bestFit="1" customWidth="1"/>
    <col min="14084" max="14089" width="2.875" style="31" customWidth="1"/>
    <col min="14090" max="14095" width="2.625" style="31" customWidth="1"/>
    <col min="14096" max="14099" width="2.875" style="31" customWidth="1"/>
    <col min="14100" max="14105" width="2.625" style="31" customWidth="1"/>
    <col min="14106" max="14114" width="3.125" style="31" customWidth="1"/>
    <col min="14115" max="14117" width="2.625" style="31" customWidth="1"/>
    <col min="14118" max="14119" width="9" style="31" customWidth="1"/>
    <col min="14120" max="14336" width="0" style="31" hidden="1"/>
    <col min="14337" max="14337" width="4.625" style="31" customWidth="1"/>
    <col min="14338" max="14338" width="3.625" style="31" customWidth="1"/>
    <col min="14339" max="14339" width="2.375" style="31" bestFit="1" customWidth="1"/>
    <col min="14340" max="14345" width="2.875" style="31" customWidth="1"/>
    <col min="14346" max="14351" width="2.625" style="31" customWidth="1"/>
    <col min="14352" max="14355" width="2.875" style="31" customWidth="1"/>
    <col min="14356" max="14361" width="2.625" style="31" customWidth="1"/>
    <col min="14362" max="14370" width="3.125" style="31" customWidth="1"/>
    <col min="14371" max="14373" width="2.625" style="31" customWidth="1"/>
    <col min="14374" max="14375" width="9" style="31" customWidth="1"/>
    <col min="14376" max="14592" width="0" style="31" hidden="1"/>
    <col min="14593" max="14593" width="4.625" style="31" customWidth="1"/>
    <col min="14594" max="14594" width="3.625" style="31" customWidth="1"/>
    <col min="14595" max="14595" width="2.375" style="31" bestFit="1" customWidth="1"/>
    <col min="14596" max="14601" width="2.875" style="31" customWidth="1"/>
    <col min="14602" max="14607" width="2.625" style="31" customWidth="1"/>
    <col min="14608" max="14611" width="2.875" style="31" customWidth="1"/>
    <col min="14612" max="14617" width="2.625" style="31" customWidth="1"/>
    <col min="14618" max="14626" width="3.125" style="31" customWidth="1"/>
    <col min="14627" max="14629" width="2.625" style="31" customWidth="1"/>
    <col min="14630" max="14631" width="9" style="31" customWidth="1"/>
    <col min="14632" max="14848" width="0" style="31" hidden="1"/>
    <col min="14849" max="14849" width="4.625" style="31" customWidth="1"/>
    <col min="14850" max="14850" width="3.625" style="31" customWidth="1"/>
    <col min="14851" max="14851" width="2.375" style="31" bestFit="1" customWidth="1"/>
    <col min="14852" max="14857" width="2.875" style="31" customWidth="1"/>
    <col min="14858" max="14863" width="2.625" style="31" customWidth="1"/>
    <col min="14864" max="14867" width="2.875" style="31" customWidth="1"/>
    <col min="14868" max="14873" width="2.625" style="31" customWidth="1"/>
    <col min="14874" max="14882" width="3.125" style="31" customWidth="1"/>
    <col min="14883" max="14885" width="2.625" style="31" customWidth="1"/>
    <col min="14886" max="14887" width="9" style="31" customWidth="1"/>
    <col min="14888" max="15104" width="0" style="31" hidden="1"/>
    <col min="15105" max="15105" width="4.625" style="31" customWidth="1"/>
    <col min="15106" max="15106" width="3.625" style="31" customWidth="1"/>
    <col min="15107" max="15107" width="2.375" style="31" bestFit="1" customWidth="1"/>
    <col min="15108" max="15113" width="2.875" style="31" customWidth="1"/>
    <col min="15114" max="15119" width="2.625" style="31" customWidth="1"/>
    <col min="15120" max="15123" width="2.875" style="31" customWidth="1"/>
    <col min="15124" max="15129" width="2.625" style="31" customWidth="1"/>
    <col min="15130" max="15138" width="3.125" style="31" customWidth="1"/>
    <col min="15139" max="15141" width="2.625" style="31" customWidth="1"/>
    <col min="15142" max="15143" width="9" style="31" customWidth="1"/>
    <col min="15144" max="15360" width="0" style="31" hidden="1"/>
    <col min="15361" max="15361" width="4.625" style="31" customWidth="1"/>
    <col min="15362" max="15362" width="3.625" style="31" customWidth="1"/>
    <col min="15363" max="15363" width="2.375" style="31" bestFit="1" customWidth="1"/>
    <col min="15364" max="15369" width="2.875" style="31" customWidth="1"/>
    <col min="15370" max="15375" width="2.625" style="31" customWidth="1"/>
    <col min="15376" max="15379" width="2.875" style="31" customWidth="1"/>
    <col min="15380" max="15385" width="2.625" style="31" customWidth="1"/>
    <col min="15386" max="15394" width="3.125" style="31" customWidth="1"/>
    <col min="15395" max="15397" width="2.625" style="31" customWidth="1"/>
    <col min="15398" max="15399" width="9" style="31" customWidth="1"/>
    <col min="15400" max="15616" width="0" style="31" hidden="1"/>
    <col min="15617" max="15617" width="4.625" style="31" customWidth="1"/>
    <col min="15618" max="15618" width="3.625" style="31" customWidth="1"/>
    <col min="15619" max="15619" width="2.375" style="31" bestFit="1" customWidth="1"/>
    <col min="15620" max="15625" width="2.875" style="31" customWidth="1"/>
    <col min="15626" max="15631" width="2.625" style="31" customWidth="1"/>
    <col min="15632" max="15635" width="2.875" style="31" customWidth="1"/>
    <col min="15636" max="15641" width="2.625" style="31" customWidth="1"/>
    <col min="15642" max="15650" width="3.125" style="31" customWidth="1"/>
    <col min="15651" max="15653" width="2.625" style="31" customWidth="1"/>
    <col min="15654" max="15655" width="9" style="31" customWidth="1"/>
    <col min="15656" max="15872" width="0" style="31" hidden="1"/>
    <col min="15873" max="15873" width="4.625" style="31" customWidth="1"/>
    <col min="15874" max="15874" width="3.625" style="31" customWidth="1"/>
    <col min="15875" max="15875" width="2.375" style="31" bestFit="1" customWidth="1"/>
    <col min="15876" max="15881" width="2.875" style="31" customWidth="1"/>
    <col min="15882" max="15887" width="2.625" style="31" customWidth="1"/>
    <col min="15888" max="15891" width="2.875" style="31" customWidth="1"/>
    <col min="15892" max="15897" width="2.625" style="31" customWidth="1"/>
    <col min="15898" max="15906" width="3.125" style="31" customWidth="1"/>
    <col min="15907" max="15909" width="2.625" style="31" customWidth="1"/>
    <col min="15910" max="15911" width="9" style="31" customWidth="1"/>
    <col min="15912" max="16128" width="0" style="31" hidden="1"/>
    <col min="16129" max="16129" width="4.625" style="31" customWidth="1"/>
    <col min="16130" max="16130" width="3.625" style="31" customWidth="1"/>
    <col min="16131" max="16131" width="2.375" style="31" bestFit="1" customWidth="1"/>
    <col min="16132" max="16137" width="2.875" style="31" customWidth="1"/>
    <col min="16138" max="16143" width="2.625" style="31" customWidth="1"/>
    <col min="16144" max="16147" width="2.875" style="31" customWidth="1"/>
    <col min="16148" max="16153" width="2.625" style="31" customWidth="1"/>
    <col min="16154" max="16162" width="3.125" style="31" customWidth="1"/>
    <col min="16163" max="16165" width="2.625" style="31" customWidth="1"/>
    <col min="16166" max="16167" width="9" style="31" customWidth="1"/>
    <col min="16168" max="16384" width="0" style="31" hidden="1"/>
  </cols>
  <sheetData>
    <row r="1" spans="1:31" s="318" customFormat="1" ht="17.25">
      <c r="A1" s="317" t="s">
        <v>691</v>
      </c>
    </row>
    <row r="2" spans="1:31" s="318" customFormat="1" ht="8.1" customHeight="1">
      <c r="A2" s="317"/>
    </row>
    <row r="3" spans="1:31" s="249" customFormat="1" ht="20.100000000000001" customHeight="1" thickBot="1">
      <c r="A3" s="319" t="s">
        <v>791</v>
      </c>
      <c r="B3" s="249" t="s">
        <v>692</v>
      </c>
      <c r="U3" s="301"/>
      <c r="V3" s="301"/>
      <c r="W3" s="301" t="s">
        <v>771</v>
      </c>
      <c r="X3" s="301"/>
      <c r="Y3" s="301"/>
      <c r="Z3" s="301"/>
      <c r="AA3" s="301"/>
    </row>
    <row r="4" spans="1:31" s="322" customFormat="1" ht="27" customHeight="1" thickBot="1">
      <c r="A4" s="320"/>
      <c r="B4" s="243" t="s">
        <v>693</v>
      </c>
      <c r="C4" s="244"/>
      <c r="D4" s="244"/>
      <c r="E4" s="1345" t="s">
        <v>41</v>
      </c>
      <c r="F4" s="1346"/>
      <c r="G4" s="1347" t="s">
        <v>224</v>
      </c>
      <c r="H4" s="1347"/>
      <c r="I4" s="1347"/>
      <c r="J4" s="1345" t="s">
        <v>694</v>
      </c>
      <c r="K4" s="1348"/>
      <c r="L4" s="1348"/>
      <c r="M4" s="1348"/>
      <c r="N4" s="1348"/>
      <c r="O4" s="1348"/>
      <c r="P4" s="1348"/>
      <c r="Q4" s="1348"/>
      <c r="R4" s="1348"/>
      <c r="S4" s="1348"/>
      <c r="T4" s="1348"/>
      <c r="U4" s="1348"/>
      <c r="V4" s="1348"/>
      <c r="W4" s="1349"/>
      <c r="X4" s="244" t="s">
        <v>695</v>
      </c>
      <c r="Y4" s="244"/>
      <c r="Z4" s="244"/>
      <c r="AA4" s="245"/>
      <c r="AB4" s="1345" t="s">
        <v>696</v>
      </c>
      <c r="AC4" s="1350"/>
      <c r="AD4" s="321"/>
      <c r="AE4" s="321"/>
    </row>
    <row r="5" spans="1:31" s="311" customFormat="1" ht="18" customHeight="1">
      <c r="A5" s="312"/>
      <c r="B5" s="1351" t="s">
        <v>697</v>
      </c>
      <c r="C5" s="1352"/>
      <c r="D5" s="1352"/>
      <c r="E5" s="1352" t="s">
        <v>698</v>
      </c>
      <c r="F5" s="1352"/>
      <c r="G5" s="1353"/>
      <c r="H5" s="1353"/>
      <c r="I5" s="1353"/>
      <c r="J5" s="1354">
        <v>3.3</v>
      </c>
      <c r="K5" s="1355"/>
      <c r="L5" s="1355"/>
      <c r="M5" s="1282" t="s">
        <v>699</v>
      </c>
      <c r="N5" s="1355"/>
      <c r="O5" s="1356"/>
      <c r="P5" s="1357"/>
      <c r="Q5" s="1357"/>
      <c r="R5" s="1282" t="s">
        <v>700</v>
      </c>
      <c r="S5" s="1355"/>
      <c r="T5" s="1282">
        <f>O5*3.3</f>
        <v>0</v>
      </c>
      <c r="U5" s="1358"/>
      <c r="V5" s="1358"/>
      <c r="W5" s="1283" t="s">
        <v>701</v>
      </c>
      <c r="X5" s="1268"/>
      <c r="Y5" s="1359"/>
      <c r="Z5" s="1359"/>
      <c r="AA5" s="323" t="s">
        <v>702</v>
      </c>
      <c r="AB5" s="1288" t="str">
        <f>IF(AND(X5&lt;&gt;"",X5&gt;=T5),"適",IF(AND(X5&lt;&gt;"",X5&lt;T5),"否",""))</f>
        <v/>
      </c>
      <c r="AC5" s="1289"/>
      <c r="AD5" s="324"/>
      <c r="AE5" s="325"/>
    </row>
    <row r="6" spans="1:31" s="311" customFormat="1" ht="18" customHeight="1">
      <c r="A6" s="312"/>
      <c r="B6" s="1313"/>
      <c r="C6" s="1314"/>
      <c r="D6" s="1314"/>
      <c r="E6" s="1314"/>
      <c r="F6" s="1314"/>
      <c r="G6" s="1326"/>
      <c r="H6" s="1326"/>
      <c r="I6" s="1326"/>
      <c r="J6" s="1324"/>
      <c r="K6" s="1325"/>
      <c r="L6" s="1325"/>
      <c r="M6" s="1325"/>
      <c r="N6" s="1325"/>
      <c r="O6" s="1329"/>
      <c r="P6" s="1329"/>
      <c r="Q6" s="1329"/>
      <c r="R6" s="1325"/>
      <c r="S6" s="1325"/>
      <c r="T6" s="1293"/>
      <c r="U6" s="1293"/>
      <c r="V6" s="1293"/>
      <c r="W6" s="1294"/>
      <c r="X6" s="1330"/>
      <c r="Y6" s="1331"/>
      <c r="Z6" s="1331"/>
      <c r="AA6" s="315" t="s">
        <v>701</v>
      </c>
      <c r="AB6" s="1290"/>
      <c r="AC6" s="1291"/>
      <c r="AD6" s="324"/>
      <c r="AE6" s="325"/>
    </row>
    <row r="7" spans="1:31" s="311" customFormat="1" ht="18" customHeight="1">
      <c r="A7" s="312"/>
      <c r="B7" s="1313"/>
      <c r="C7" s="1314"/>
      <c r="D7" s="1314"/>
      <c r="E7" s="1314"/>
      <c r="F7" s="1314"/>
      <c r="G7" s="1326"/>
      <c r="H7" s="1326"/>
      <c r="I7" s="1326"/>
      <c r="J7" s="1275">
        <v>3.3</v>
      </c>
      <c r="K7" s="1303"/>
      <c r="L7" s="1303"/>
      <c r="M7" s="1273" t="s">
        <v>699</v>
      </c>
      <c r="N7" s="1303"/>
      <c r="O7" s="1327"/>
      <c r="P7" s="1328"/>
      <c r="Q7" s="1328"/>
      <c r="R7" s="1273" t="s">
        <v>700</v>
      </c>
      <c r="S7" s="1303"/>
      <c r="T7" s="1273">
        <f>O7*3.3</f>
        <v>0</v>
      </c>
      <c r="U7" s="1292"/>
      <c r="V7" s="1292"/>
      <c r="W7" s="1004" t="s">
        <v>701</v>
      </c>
      <c r="X7" s="1267"/>
      <c r="Y7" s="1285"/>
      <c r="Z7" s="1285"/>
      <c r="AA7" s="314" t="s">
        <v>702</v>
      </c>
      <c r="AB7" s="1288" t="str">
        <f t="shared" ref="AB7" si="0">IF(AND(X7&lt;&gt;"",X7&gt;=T7),"適",IF(AND(X7&lt;&gt;"",X7&lt;T7),"否",""))</f>
        <v/>
      </c>
      <c r="AC7" s="1289"/>
      <c r="AD7" s="324"/>
      <c r="AE7" s="325"/>
    </row>
    <row r="8" spans="1:31" s="311" customFormat="1" ht="18" customHeight="1">
      <c r="A8" s="312"/>
      <c r="B8" s="1313"/>
      <c r="C8" s="1314"/>
      <c r="D8" s="1314"/>
      <c r="E8" s="1314"/>
      <c r="F8" s="1314"/>
      <c r="G8" s="1326"/>
      <c r="H8" s="1326"/>
      <c r="I8" s="1326"/>
      <c r="J8" s="1324"/>
      <c r="K8" s="1325"/>
      <c r="L8" s="1325"/>
      <c r="M8" s="1325"/>
      <c r="N8" s="1325"/>
      <c r="O8" s="1329"/>
      <c r="P8" s="1329"/>
      <c r="Q8" s="1329"/>
      <c r="R8" s="1325"/>
      <c r="S8" s="1325"/>
      <c r="T8" s="1293"/>
      <c r="U8" s="1293"/>
      <c r="V8" s="1293"/>
      <c r="W8" s="1294"/>
      <c r="X8" s="1330"/>
      <c r="Y8" s="1331"/>
      <c r="Z8" s="1331"/>
      <c r="AA8" s="315" t="s">
        <v>701</v>
      </c>
      <c r="AB8" s="1290"/>
      <c r="AC8" s="1291"/>
      <c r="AD8" s="324"/>
      <c r="AE8" s="325"/>
    </row>
    <row r="9" spans="1:31" s="311" customFormat="1" ht="18" customHeight="1">
      <c r="A9" s="312"/>
      <c r="B9" s="1313"/>
      <c r="C9" s="1314"/>
      <c r="D9" s="1314"/>
      <c r="E9" s="1314"/>
      <c r="F9" s="1314"/>
      <c r="G9" s="1326"/>
      <c r="H9" s="1326"/>
      <c r="I9" s="1326"/>
      <c r="J9" s="1275">
        <v>3.3</v>
      </c>
      <c r="K9" s="1303"/>
      <c r="L9" s="1303"/>
      <c r="M9" s="1273" t="s">
        <v>699</v>
      </c>
      <c r="N9" s="1303"/>
      <c r="O9" s="1327"/>
      <c r="P9" s="1328"/>
      <c r="Q9" s="1328"/>
      <c r="R9" s="1273" t="s">
        <v>700</v>
      </c>
      <c r="S9" s="1303"/>
      <c r="T9" s="1273">
        <f>O9*3.3</f>
        <v>0</v>
      </c>
      <c r="U9" s="1292"/>
      <c r="V9" s="1292"/>
      <c r="W9" s="1004" t="s">
        <v>701</v>
      </c>
      <c r="X9" s="1267"/>
      <c r="Y9" s="1285"/>
      <c r="Z9" s="1285"/>
      <c r="AA9" s="314" t="s">
        <v>702</v>
      </c>
      <c r="AB9" s="1288" t="str">
        <f t="shared" ref="AB9" si="1">IF(AND(X9&lt;&gt;"",X9&gt;=T9),"適",IF(AND(X9&lt;&gt;"",X9&lt;T9),"否",""))</f>
        <v/>
      </c>
      <c r="AC9" s="1289"/>
      <c r="AD9" s="324"/>
      <c r="AE9" s="325"/>
    </row>
    <row r="10" spans="1:31" s="311" customFormat="1" ht="18" customHeight="1">
      <c r="A10" s="312"/>
      <c r="B10" s="1313"/>
      <c r="C10" s="1314"/>
      <c r="D10" s="1314"/>
      <c r="E10" s="1314"/>
      <c r="F10" s="1314"/>
      <c r="G10" s="1326"/>
      <c r="H10" s="1326"/>
      <c r="I10" s="1326"/>
      <c r="J10" s="1324"/>
      <c r="K10" s="1325"/>
      <c r="L10" s="1325"/>
      <c r="M10" s="1325"/>
      <c r="N10" s="1325"/>
      <c r="O10" s="1329"/>
      <c r="P10" s="1329"/>
      <c r="Q10" s="1329"/>
      <c r="R10" s="1325"/>
      <c r="S10" s="1325"/>
      <c r="T10" s="1293"/>
      <c r="U10" s="1293"/>
      <c r="V10" s="1293"/>
      <c r="W10" s="1294"/>
      <c r="X10" s="1330"/>
      <c r="Y10" s="1331"/>
      <c r="Z10" s="1331"/>
      <c r="AA10" s="315" t="s">
        <v>701</v>
      </c>
      <c r="AB10" s="1290"/>
      <c r="AC10" s="1291"/>
      <c r="AD10" s="324"/>
      <c r="AE10" s="325"/>
    </row>
    <row r="11" spans="1:31" s="311" customFormat="1" ht="18" customHeight="1">
      <c r="A11" s="312"/>
      <c r="B11" s="1313"/>
      <c r="C11" s="1314"/>
      <c r="D11" s="1314"/>
      <c r="E11" s="1314"/>
      <c r="F11" s="1314"/>
      <c r="G11" s="1326"/>
      <c r="H11" s="1326"/>
      <c r="I11" s="1326"/>
      <c r="J11" s="1275">
        <v>3.3</v>
      </c>
      <c r="K11" s="1303"/>
      <c r="L11" s="1303"/>
      <c r="M11" s="1273" t="s">
        <v>699</v>
      </c>
      <c r="N11" s="1303"/>
      <c r="O11" s="1327"/>
      <c r="P11" s="1328"/>
      <c r="Q11" s="1328"/>
      <c r="R11" s="1273" t="s">
        <v>700</v>
      </c>
      <c r="S11" s="1303"/>
      <c r="T11" s="1273">
        <f>O11*3.3</f>
        <v>0</v>
      </c>
      <c r="U11" s="1292"/>
      <c r="V11" s="1292"/>
      <c r="W11" s="1004" t="s">
        <v>701</v>
      </c>
      <c r="X11" s="1267"/>
      <c r="Y11" s="1285"/>
      <c r="Z11" s="1285"/>
      <c r="AA11" s="314" t="s">
        <v>702</v>
      </c>
      <c r="AB11" s="1288" t="str">
        <f>IF(AND(X11&lt;&gt;"",X11&gt;=T11),"適",IF(AND(X11&lt;&gt;"",X11&lt;T11),"否",""))</f>
        <v/>
      </c>
      <c r="AC11" s="1289"/>
      <c r="AD11" s="324"/>
      <c r="AE11" s="325"/>
    </row>
    <row r="12" spans="1:31" s="311" customFormat="1" ht="18" customHeight="1">
      <c r="A12" s="312"/>
      <c r="B12" s="1313"/>
      <c r="C12" s="1314"/>
      <c r="D12" s="1314"/>
      <c r="E12" s="1314"/>
      <c r="F12" s="1314"/>
      <c r="G12" s="1326"/>
      <c r="H12" s="1326"/>
      <c r="I12" s="1326"/>
      <c r="J12" s="1324"/>
      <c r="K12" s="1325"/>
      <c r="L12" s="1325"/>
      <c r="M12" s="1325"/>
      <c r="N12" s="1325"/>
      <c r="O12" s="1329"/>
      <c r="P12" s="1329"/>
      <c r="Q12" s="1329"/>
      <c r="R12" s="1325"/>
      <c r="S12" s="1325"/>
      <c r="T12" s="1293"/>
      <c r="U12" s="1293"/>
      <c r="V12" s="1293"/>
      <c r="W12" s="1294"/>
      <c r="X12" s="1330"/>
      <c r="Y12" s="1331"/>
      <c r="Z12" s="1331"/>
      <c r="AA12" s="315" t="s">
        <v>701</v>
      </c>
      <c r="AB12" s="1290"/>
      <c r="AC12" s="1291"/>
      <c r="AD12" s="324"/>
      <c r="AE12" s="325"/>
    </row>
    <row r="13" spans="1:31" s="311" customFormat="1" ht="18" customHeight="1">
      <c r="A13" s="312"/>
      <c r="B13" s="1313"/>
      <c r="C13" s="1314"/>
      <c r="D13" s="1314"/>
      <c r="E13" s="1314"/>
      <c r="F13" s="1314"/>
      <c r="G13" s="1326"/>
      <c r="H13" s="1326"/>
      <c r="I13" s="1326"/>
      <c r="J13" s="1275">
        <v>3.3</v>
      </c>
      <c r="K13" s="1303"/>
      <c r="L13" s="1303"/>
      <c r="M13" s="1273" t="s">
        <v>699</v>
      </c>
      <c r="N13" s="1303"/>
      <c r="O13" s="1327"/>
      <c r="P13" s="1328"/>
      <c r="Q13" s="1328"/>
      <c r="R13" s="1273" t="s">
        <v>700</v>
      </c>
      <c r="S13" s="1303"/>
      <c r="T13" s="1273">
        <f>O13*3.3</f>
        <v>0</v>
      </c>
      <c r="U13" s="1292"/>
      <c r="V13" s="1292"/>
      <c r="W13" s="1004" t="s">
        <v>701</v>
      </c>
      <c r="X13" s="1267"/>
      <c r="Y13" s="1285"/>
      <c r="Z13" s="1285"/>
      <c r="AA13" s="314" t="s">
        <v>702</v>
      </c>
      <c r="AB13" s="1288" t="str">
        <f t="shared" ref="AB13" si="2">IF(AND(X13&lt;&gt;"",X13&gt;=T13),"適",IF(AND(X13&lt;&gt;"",X13&lt;T13),"否",""))</f>
        <v/>
      </c>
      <c r="AC13" s="1289"/>
      <c r="AD13" s="324"/>
      <c r="AE13" s="325"/>
    </row>
    <row r="14" spans="1:31" s="311" customFormat="1" ht="18" customHeight="1">
      <c r="A14" s="312"/>
      <c r="B14" s="1313"/>
      <c r="C14" s="1314"/>
      <c r="D14" s="1314"/>
      <c r="E14" s="1314"/>
      <c r="F14" s="1314"/>
      <c r="G14" s="1326"/>
      <c r="H14" s="1326"/>
      <c r="I14" s="1326"/>
      <c r="J14" s="1324"/>
      <c r="K14" s="1325"/>
      <c r="L14" s="1325"/>
      <c r="M14" s="1325"/>
      <c r="N14" s="1325"/>
      <c r="O14" s="1329"/>
      <c r="P14" s="1329"/>
      <c r="Q14" s="1329"/>
      <c r="R14" s="1325"/>
      <c r="S14" s="1325"/>
      <c r="T14" s="1293"/>
      <c r="U14" s="1293"/>
      <c r="V14" s="1293"/>
      <c r="W14" s="1294"/>
      <c r="X14" s="1330"/>
      <c r="Y14" s="1331"/>
      <c r="Z14" s="1331"/>
      <c r="AA14" s="315" t="s">
        <v>701</v>
      </c>
      <c r="AB14" s="1290"/>
      <c r="AC14" s="1291"/>
      <c r="AD14" s="324"/>
      <c r="AE14" s="325"/>
    </row>
    <row r="15" spans="1:31" s="311" customFormat="1" ht="18" customHeight="1">
      <c r="A15" s="312"/>
      <c r="B15" s="1313"/>
      <c r="C15" s="1314"/>
      <c r="D15" s="1314"/>
      <c r="E15" s="1314"/>
      <c r="F15" s="1314"/>
      <c r="G15" s="1314" t="s">
        <v>17</v>
      </c>
      <c r="H15" s="1314"/>
      <c r="I15" s="1314"/>
      <c r="J15" s="1275">
        <v>3.3</v>
      </c>
      <c r="K15" s="1303"/>
      <c r="L15" s="1303"/>
      <c r="M15" s="1273" t="s">
        <v>699</v>
      </c>
      <c r="N15" s="1303"/>
      <c r="O15" s="1279">
        <f>SUM(O5:Q14)</f>
        <v>0</v>
      </c>
      <c r="P15" s="1303"/>
      <c r="Q15" s="1303"/>
      <c r="R15" s="1273" t="s">
        <v>700</v>
      </c>
      <c r="S15" s="1303"/>
      <c r="T15" s="1273">
        <f>O15*3.3</f>
        <v>0</v>
      </c>
      <c r="U15" s="1292"/>
      <c r="V15" s="1292"/>
      <c r="W15" s="1004" t="s">
        <v>701</v>
      </c>
      <c r="X15" s="1295">
        <f>SUM(X5:Z14)</f>
        <v>0</v>
      </c>
      <c r="Y15" s="1292"/>
      <c r="Z15" s="1292"/>
      <c r="AA15" s="314" t="s">
        <v>702</v>
      </c>
      <c r="AB15" s="1297"/>
      <c r="AC15" s="1298"/>
      <c r="AD15" s="324"/>
      <c r="AE15" s="325"/>
    </row>
    <row r="16" spans="1:31" s="311" customFormat="1" ht="18" customHeight="1" thickBot="1">
      <c r="A16" s="312"/>
      <c r="B16" s="1315"/>
      <c r="C16" s="1316"/>
      <c r="D16" s="1316"/>
      <c r="E16" s="1316"/>
      <c r="F16" s="1316"/>
      <c r="G16" s="1316"/>
      <c r="H16" s="1316"/>
      <c r="I16" s="1316"/>
      <c r="J16" s="1304"/>
      <c r="K16" s="1305"/>
      <c r="L16" s="1305"/>
      <c r="M16" s="1305"/>
      <c r="N16" s="1305"/>
      <c r="O16" s="1305"/>
      <c r="P16" s="1305"/>
      <c r="Q16" s="1305"/>
      <c r="R16" s="1305"/>
      <c r="S16" s="1305"/>
      <c r="T16" s="1306"/>
      <c r="U16" s="1306"/>
      <c r="V16" s="1306"/>
      <c r="W16" s="1284"/>
      <c r="X16" s="1342"/>
      <c r="Y16" s="1306"/>
      <c r="Z16" s="1306"/>
      <c r="AA16" s="326" t="s">
        <v>701</v>
      </c>
      <c r="AB16" s="1343"/>
      <c r="AC16" s="1344"/>
      <c r="AD16" s="324"/>
      <c r="AE16" s="325"/>
    </row>
    <row r="17" spans="1:31" s="311" customFormat="1" ht="18" customHeight="1">
      <c r="A17" s="312"/>
      <c r="B17" s="1311" t="s">
        <v>703</v>
      </c>
      <c r="C17" s="1312"/>
      <c r="D17" s="1312"/>
      <c r="E17" s="1312" t="s">
        <v>704</v>
      </c>
      <c r="F17" s="1312"/>
      <c r="G17" s="1338"/>
      <c r="H17" s="1338"/>
      <c r="I17" s="1338"/>
      <c r="J17" s="1339">
        <v>1.98</v>
      </c>
      <c r="K17" s="1333"/>
      <c r="L17" s="1333"/>
      <c r="M17" s="1332" t="s">
        <v>699</v>
      </c>
      <c r="N17" s="1333"/>
      <c r="O17" s="1340"/>
      <c r="P17" s="1341"/>
      <c r="Q17" s="1341"/>
      <c r="R17" s="1332" t="s">
        <v>700</v>
      </c>
      <c r="S17" s="1333"/>
      <c r="T17" s="1332">
        <f>O17*1.98</f>
        <v>0</v>
      </c>
      <c r="U17" s="1334"/>
      <c r="V17" s="1334"/>
      <c r="W17" s="1335" t="s">
        <v>701</v>
      </c>
      <c r="X17" s="1336"/>
      <c r="Y17" s="1337"/>
      <c r="Z17" s="1337"/>
      <c r="AA17" s="327"/>
      <c r="AB17" s="1288" t="str">
        <f t="shared" ref="AB17" si="3">IF(AND(X17&lt;&gt;"",X17&gt;=T17),"適",IF(AND(X17&lt;&gt;"",X17&lt;T17),"否",""))</f>
        <v/>
      </c>
      <c r="AC17" s="1289"/>
      <c r="AD17" s="324"/>
      <c r="AE17" s="325"/>
    </row>
    <row r="18" spans="1:31" s="311" customFormat="1" ht="18" customHeight="1">
      <c r="A18" s="312"/>
      <c r="B18" s="1313"/>
      <c r="C18" s="1314"/>
      <c r="D18" s="1314"/>
      <c r="E18" s="1314"/>
      <c r="F18" s="1314"/>
      <c r="G18" s="1326"/>
      <c r="H18" s="1326"/>
      <c r="I18" s="1326"/>
      <c r="J18" s="1324"/>
      <c r="K18" s="1325"/>
      <c r="L18" s="1325"/>
      <c r="M18" s="1325"/>
      <c r="N18" s="1325"/>
      <c r="O18" s="1329"/>
      <c r="P18" s="1329"/>
      <c r="Q18" s="1329"/>
      <c r="R18" s="1325"/>
      <c r="S18" s="1325"/>
      <c r="T18" s="1293"/>
      <c r="U18" s="1293"/>
      <c r="V18" s="1293"/>
      <c r="W18" s="1294"/>
      <c r="X18" s="1330"/>
      <c r="Y18" s="1331"/>
      <c r="Z18" s="1331"/>
      <c r="AA18" s="315" t="s">
        <v>701</v>
      </c>
      <c r="AB18" s="1290"/>
      <c r="AC18" s="1291"/>
      <c r="AD18" s="324"/>
      <c r="AE18" s="325"/>
    </row>
    <row r="19" spans="1:31" s="311" customFormat="1" ht="18" customHeight="1">
      <c r="A19" s="312"/>
      <c r="B19" s="1313"/>
      <c r="C19" s="1314"/>
      <c r="D19" s="1314"/>
      <c r="E19" s="1314"/>
      <c r="F19" s="1314"/>
      <c r="G19" s="1326"/>
      <c r="H19" s="1326"/>
      <c r="I19" s="1326"/>
      <c r="J19" s="1275">
        <v>1.98</v>
      </c>
      <c r="K19" s="1303"/>
      <c r="L19" s="1303"/>
      <c r="M19" s="1273" t="s">
        <v>699</v>
      </c>
      <c r="N19" s="1303"/>
      <c r="O19" s="1327"/>
      <c r="P19" s="1328"/>
      <c r="Q19" s="1328"/>
      <c r="R19" s="1273" t="s">
        <v>700</v>
      </c>
      <c r="S19" s="1303"/>
      <c r="T19" s="1273">
        <f>O19*1.98</f>
        <v>0</v>
      </c>
      <c r="U19" s="1292"/>
      <c r="V19" s="1292"/>
      <c r="W19" s="1004" t="s">
        <v>701</v>
      </c>
      <c r="X19" s="1267"/>
      <c r="Y19" s="1285"/>
      <c r="Z19" s="1285"/>
      <c r="AA19" s="314"/>
      <c r="AB19" s="1288" t="str">
        <f t="shared" ref="AB19" si="4">IF(AND(X19&lt;&gt;"",X19&gt;=T19),"適",IF(AND(X19&lt;&gt;"",X19&lt;T19),"否",""))</f>
        <v/>
      </c>
      <c r="AC19" s="1289"/>
      <c r="AD19" s="324"/>
      <c r="AE19" s="325"/>
    </row>
    <row r="20" spans="1:31" s="311" customFormat="1" ht="18" customHeight="1">
      <c r="A20" s="312"/>
      <c r="B20" s="1313"/>
      <c r="C20" s="1314"/>
      <c r="D20" s="1314"/>
      <c r="E20" s="1314"/>
      <c r="F20" s="1314"/>
      <c r="G20" s="1326"/>
      <c r="H20" s="1326"/>
      <c r="I20" s="1326"/>
      <c r="J20" s="1324"/>
      <c r="K20" s="1325"/>
      <c r="L20" s="1325"/>
      <c r="M20" s="1325"/>
      <c r="N20" s="1325"/>
      <c r="O20" s="1329"/>
      <c r="P20" s="1329"/>
      <c r="Q20" s="1329"/>
      <c r="R20" s="1325"/>
      <c r="S20" s="1325"/>
      <c r="T20" s="1293"/>
      <c r="U20" s="1293"/>
      <c r="V20" s="1293"/>
      <c r="W20" s="1294"/>
      <c r="X20" s="1330"/>
      <c r="Y20" s="1331"/>
      <c r="Z20" s="1331"/>
      <c r="AA20" s="315" t="s">
        <v>701</v>
      </c>
      <c r="AB20" s="1290"/>
      <c r="AC20" s="1291"/>
      <c r="AD20" s="324"/>
      <c r="AE20" s="325"/>
    </row>
    <row r="21" spans="1:31" s="311" customFormat="1" ht="18" customHeight="1">
      <c r="A21" s="312"/>
      <c r="B21" s="1313"/>
      <c r="C21" s="1314"/>
      <c r="D21" s="1314"/>
      <c r="E21" s="1314"/>
      <c r="F21" s="1314"/>
      <c r="G21" s="1326"/>
      <c r="H21" s="1326"/>
      <c r="I21" s="1326"/>
      <c r="J21" s="1275">
        <v>1.98</v>
      </c>
      <c r="K21" s="1303"/>
      <c r="L21" s="1303"/>
      <c r="M21" s="1273" t="s">
        <v>699</v>
      </c>
      <c r="N21" s="1303"/>
      <c r="O21" s="1327"/>
      <c r="P21" s="1328"/>
      <c r="Q21" s="1328"/>
      <c r="R21" s="1273" t="s">
        <v>700</v>
      </c>
      <c r="S21" s="1303"/>
      <c r="T21" s="1273">
        <f>O21*1.98</f>
        <v>0</v>
      </c>
      <c r="U21" s="1292"/>
      <c r="V21" s="1292"/>
      <c r="W21" s="1004" t="s">
        <v>701</v>
      </c>
      <c r="X21" s="1267"/>
      <c r="Y21" s="1285"/>
      <c r="Z21" s="1285"/>
      <c r="AA21" s="314"/>
      <c r="AB21" s="1288" t="str">
        <f t="shared" ref="AB21" si="5">IF(AND(X21&lt;&gt;"",X21&gt;=T21),"適",IF(AND(X21&lt;&gt;"",X21&lt;T21),"否",""))</f>
        <v/>
      </c>
      <c r="AC21" s="1289"/>
      <c r="AD21" s="324"/>
      <c r="AE21" s="325"/>
    </row>
    <row r="22" spans="1:31" s="311" customFormat="1" ht="18" customHeight="1">
      <c r="A22" s="312"/>
      <c r="B22" s="1313"/>
      <c r="C22" s="1314"/>
      <c r="D22" s="1314"/>
      <c r="E22" s="1314"/>
      <c r="F22" s="1314"/>
      <c r="G22" s="1326"/>
      <c r="H22" s="1326"/>
      <c r="I22" s="1326"/>
      <c r="J22" s="1324"/>
      <c r="K22" s="1325"/>
      <c r="L22" s="1325"/>
      <c r="M22" s="1325"/>
      <c r="N22" s="1325"/>
      <c r="O22" s="1329"/>
      <c r="P22" s="1329"/>
      <c r="Q22" s="1329"/>
      <c r="R22" s="1325"/>
      <c r="S22" s="1325"/>
      <c r="T22" s="1293"/>
      <c r="U22" s="1293"/>
      <c r="V22" s="1293"/>
      <c r="W22" s="1294"/>
      <c r="X22" s="1330"/>
      <c r="Y22" s="1331"/>
      <c r="Z22" s="1331"/>
      <c r="AA22" s="315" t="s">
        <v>701</v>
      </c>
      <c r="AB22" s="1290"/>
      <c r="AC22" s="1291"/>
      <c r="AD22" s="324"/>
      <c r="AE22" s="325"/>
    </row>
    <row r="23" spans="1:31" s="311" customFormat="1" ht="18" customHeight="1">
      <c r="A23" s="312"/>
      <c r="B23" s="1313"/>
      <c r="C23" s="1314"/>
      <c r="D23" s="1314"/>
      <c r="E23" s="1314"/>
      <c r="F23" s="1314"/>
      <c r="G23" s="1326"/>
      <c r="H23" s="1326"/>
      <c r="I23" s="1326"/>
      <c r="J23" s="1275">
        <v>1.98</v>
      </c>
      <c r="K23" s="1303"/>
      <c r="L23" s="1303"/>
      <c r="M23" s="1273" t="s">
        <v>699</v>
      </c>
      <c r="N23" s="1303"/>
      <c r="O23" s="1327"/>
      <c r="P23" s="1328"/>
      <c r="Q23" s="1328"/>
      <c r="R23" s="1273" t="s">
        <v>700</v>
      </c>
      <c r="S23" s="1303"/>
      <c r="T23" s="1273">
        <f>O23*1.98</f>
        <v>0</v>
      </c>
      <c r="U23" s="1292"/>
      <c r="V23" s="1292"/>
      <c r="W23" s="1004" t="s">
        <v>701</v>
      </c>
      <c r="X23" s="1267"/>
      <c r="Y23" s="1285"/>
      <c r="Z23" s="1285"/>
      <c r="AA23" s="314"/>
      <c r="AB23" s="1288" t="str">
        <f t="shared" ref="AB23" si="6">IF(AND(X23&lt;&gt;"",X23&gt;=T23),"適",IF(AND(X23&lt;&gt;"",X23&lt;T23),"否",""))</f>
        <v/>
      </c>
      <c r="AC23" s="1289"/>
      <c r="AD23" s="324"/>
      <c r="AE23" s="325"/>
    </row>
    <row r="24" spans="1:31" s="311" customFormat="1" ht="18" customHeight="1">
      <c r="A24" s="312"/>
      <c r="B24" s="1313"/>
      <c r="C24" s="1314"/>
      <c r="D24" s="1314"/>
      <c r="E24" s="1314"/>
      <c r="F24" s="1314"/>
      <c r="G24" s="1326"/>
      <c r="H24" s="1326"/>
      <c r="I24" s="1326"/>
      <c r="J24" s="1324"/>
      <c r="K24" s="1325"/>
      <c r="L24" s="1325"/>
      <c r="M24" s="1325"/>
      <c r="N24" s="1325"/>
      <c r="O24" s="1329"/>
      <c r="P24" s="1329"/>
      <c r="Q24" s="1329"/>
      <c r="R24" s="1325"/>
      <c r="S24" s="1325"/>
      <c r="T24" s="1293"/>
      <c r="U24" s="1293"/>
      <c r="V24" s="1293"/>
      <c r="W24" s="1294"/>
      <c r="X24" s="1330"/>
      <c r="Y24" s="1331"/>
      <c r="Z24" s="1331"/>
      <c r="AA24" s="315" t="s">
        <v>701</v>
      </c>
      <c r="AB24" s="1290"/>
      <c r="AC24" s="1291"/>
      <c r="AD24" s="324"/>
      <c r="AE24" s="325"/>
    </row>
    <row r="25" spans="1:31" s="311" customFormat="1" ht="18" customHeight="1">
      <c r="A25" s="312"/>
      <c r="B25" s="1313"/>
      <c r="C25" s="1314"/>
      <c r="D25" s="1314"/>
      <c r="E25" s="1314"/>
      <c r="F25" s="1314"/>
      <c r="G25" s="1326"/>
      <c r="H25" s="1326"/>
      <c r="I25" s="1326"/>
      <c r="J25" s="1275">
        <v>1.98</v>
      </c>
      <c r="K25" s="1303"/>
      <c r="L25" s="1303"/>
      <c r="M25" s="1273" t="s">
        <v>699</v>
      </c>
      <c r="N25" s="1303"/>
      <c r="O25" s="1327"/>
      <c r="P25" s="1328"/>
      <c r="Q25" s="1328"/>
      <c r="R25" s="1273" t="s">
        <v>700</v>
      </c>
      <c r="S25" s="1303"/>
      <c r="T25" s="1273">
        <f>O25*1.98</f>
        <v>0</v>
      </c>
      <c r="U25" s="1292"/>
      <c r="V25" s="1292"/>
      <c r="W25" s="1004" t="s">
        <v>701</v>
      </c>
      <c r="X25" s="1267"/>
      <c r="Y25" s="1285"/>
      <c r="Z25" s="1285"/>
      <c r="AA25" s="314"/>
      <c r="AB25" s="1288" t="str">
        <f t="shared" ref="AB25" si="7">IF(AND(X25&lt;&gt;"",X25&gt;=T25),"適",IF(AND(X25&lt;&gt;"",X25&lt;T25),"否",""))</f>
        <v/>
      </c>
      <c r="AC25" s="1289"/>
      <c r="AD25" s="324"/>
      <c r="AE25" s="325"/>
    </row>
    <row r="26" spans="1:31" s="311" customFormat="1" ht="18" customHeight="1">
      <c r="A26" s="312"/>
      <c r="B26" s="1313"/>
      <c r="C26" s="1314"/>
      <c r="D26" s="1314"/>
      <c r="E26" s="1314"/>
      <c r="F26" s="1314"/>
      <c r="G26" s="1326"/>
      <c r="H26" s="1326"/>
      <c r="I26" s="1326"/>
      <c r="J26" s="1324"/>
      <c r="K26" s="1325"/>
      <c r="L26" s="1325"/>
      <c r="M26" s="1325"/>
      <c r="N26" s="1325"/>
      <c r="O26" s="1329"/>
      <c r="P26" s="1329"/>
      <c r="Q26" s="1329"/>
      <c r="R26" s="1325"/>
      <c r="S26" s="1325"/>
      <c r="T26" s="1293"/>
      <c r="U26" s="1293"/>
      <c r="V26" s="1293"/>
      <c r="W26" s="1294"/>
      <c r="X26" s="1330"/>
      <c r="Y26" s="1331"/>
      <c r="Z26" s="1331"/>
      <c r="AA26" s="315" t="s">
        <v>701</v>
      </c>
      <c r="AB26" s="1290"/>
      <c r="AC26" s="1291"/>
      <c r="AD26" s="324"/>
      <c r="AE26" s="325"/>
    </row>
    <row r="27" spans="1:31" s="311" customFormat="1" ht="18" customHeight="1">
      <c r="A27" s="312"/>
      <c r="B27" s="1313"/>
      <c r="C27" s="1314"/>
      <c r="D27" s="1314"/>
      <c r="E27" s="1314"/>
      <c r="F27" s="1314"/>
      <c r="G27" s="1301" t="s">
        <v>705</v>
      </c>
      <c r="H27" s="1301"/>
      <c r="I27" s="1301"/>
      <c r="J27" s="1317"/>
      <c r="K27" s="1318"/>
      <c r="L27" s="1318"/>
      <c r="M27" s="1318"/>
      <c r="N27" s="1318"/>
      <c r="O27" s="1318"/>
      <c r="P27" s="1318"/>
      <c r="Q27" s="1318"/>
      <c r="R27" s="1318"/>
      <c r="S27" s="1318"/>
      <c r="T27" s="1318"/>
      <c r="U27" s="1318"/>
      <c r="V27" s="1318"/>
      <c r="W27" s="1319"/>
      <c r="X27" s="1295"/>
      <c r="Y27" s="1292"/>
      <c r="Z27" s="1292"/>
      <c r="AA27" s="314"/>
      <c r="AB27" s="1323"/>
      <c r="AC27" s="1298"/>
      <c r="AD27" s="324"/>
      <c r="AE27" s="325"/>
    </row>
    <row r="28" spans="1:31" s="311" customFormat="1" ht="18" customHeight="1">
      <c r="A28" s="312"/>
      <c r="B28" s="1313"/>
      <c r="C28" s="1314"/>
      <c r="D28" s="1314"/>
      <c r="E28" s="1314"/>
      <c r="F28" s="1314"/>
      <c r="G28" s="1301"/>
      <c r="H28" s="1301"/>
      <c r="I28" s="1301"/>
      <c r="J28" s="1320"/>
      <c r="K28" s="1321"/>
      <c r="L28" s="1321"/>
      <c r="M28" s="1321"/>
      <c r="N28" s="1321"/>
      <c r="O28" s="1321"/>
      <c r="P28" s="1321"/>
      <c r="Q28" s="1321"/>
      <c r="R28" s="1321"/>
      <c r="S28" s="1321"/>
      <c r="T28" s="1321"/>
      <c r="U28" s="1321"/>
      <c r="V28" s="1321"/>
      <c r="W28" s="1322"/>
      <c r="X28" s="1296"/>
      <c r="Y28" s="1293"/>
      <c r="Z28" s="1293"/>
      <c r="AA28" s="315" t="s">
        <v>701</v>
      </c>
      <c r="AB28" s="1299"/>
      <c r="AC28" s="1300"/>
      <c r="AD28" s="324"/>
      <c r="AE28" s="325"/>
    </row>
    <row r="29" spans="1:31" s="311" customFormat="1" ht="18" customHeight="1">
      <c r="A29" s="312"/>
      <c r="B29" s="1313"/>
      <c r="C29" s="1314"/>
      <c r="D29" s="1314"/>
      <c r="E29" s="1314"/>
      <c r="F29" s="1314"/>
      <c r="G29" s="1301" t="s">
        <v>17</v>
      </c>
      <c r="H29" s="1301"/>
      <c r="I29" s="1301"/>
      <c r="J29" s="1275">
        <v>1.98</v>
      </c>
      <c r="K29" s="1303"/>
      <c r="L29" s="1303"/>
      <c r="M29" s="1273" t="s">
        <v>699</v>
      </c>
      <c r="N29" s="1303"/>
      <c r="O29" s="1279">
        <f>SUM(O17:Q26)</f>
        <v>0</v>
      </c>
      <c r="P29" s="1303"/>
      <c r="Q29" s="1303"/>
      <c r="R29" s="1273" t="s">
        <v>700</v>
      </c>
      <c r="S29" s="1303"/>
      <c r="T29" s="1273">
        <f>O29*1.98</f>
        <v>0</v>
      </c>
      <c r="U29" s="1292"/>
      <c r="V29" s="1292"/>
      <c r="W29" s="1004" t="s">
        <v>701</v>
      </c>
      <c r="X29" s="1295">
        <f>SUM(X17:Z28)</f>
        <v>0</v>
      </c>
      <c r="Y29" s="1292"/>
      <c r="Z29" s="1292"/>
      <c r="AA29" s="314"/>
      <c r="AB29" s="1297"/>
      <c r="AC29" s="1298"/>
      <c r="AD29" s="324"/>
      <c r="AE29" s="325"/>
    </row>
    <row r="30" spans="1:31" s="311" customFormat="1" ht="18" customHeight="1">
      <c r="A30" s="312"/>
      <c r="B30" s="1313"/>
      <c r="C30" s="1314"/>
      <c r="D30" s="1314"/>
      <c r="E30" s="1314"/>
      <c r="F30" s="1314"/>
      <c r="G30" s="1301"/>
      <c r="H30" s="1301"/>
      <c r="I30" s="1301"/>
      <c r="J30" s="1324"/>
      <c r="K30" s="1325"/>
      <c r="L30" s="1325"/>
      <c r="M30" s="1325"/>
      <c r="N30" s="1325"/>
      <c r="O30" s="1325"/>
      <c r="P30" s="1325"/>
      <c r="Q30" s="1325"/>
      <c r="R30" s="1325"/>
      <c r="S30" s="1325"/>
      <c r="T30" s="1293"/>
      <c r="U30" s="1293"/>
      <c r="V30" s="1293"/>
      <c r="W30" s="1294"/>
      <c r="X30" s="1296"/>
      <c r="Y30" s="1293"/>
      <c r="Z30" s="1293"/>
      <c r="AA30" s="315" t="s">
        <v>701</v>
      </c>
      <c r="AB30" s="1299"/>
      <c r="AC30" s="1300"/>
      <c r="AD30" s="324"/>
      <c r="AE30" s="325"/>
    </row>
    <row r="31" spans="1:31" s="311" customFormat="1" ht="18" customHeight="1">
      <c r="A31" s="312"/>
      <c r="B31" s="1313"/>
      <c r="C31" s="1314"/>
      <c r="D31" s="1314"/>
      <c r="E31" s="1301" t="s">
        <v>706</v>
      </c>
      <c r="F31" s="1301"/>
      <c r="G31" s="1301"/>
      <c r="H31" s="1301"/>
      <c r="I31" s="1301"/>
      <c r="J31" s="1275">
        <v>3.3</v>
      </c>
      <c r="K31" s="1303"/>
      <c r="L31" s="1303"/>
      <c r="M31" s="1273" t="s">
        <v>699</v>
      </c>
      <c r="N31" s="1303"/>
      <c r="O31" s="1279">
        <f>O29</f>
        <v>0</v>
      </c>
      <c r="P31" s="1303"/>
      <c r="Q31" s="1303"/>
      <c r="R31" s="1273" t="s">
        <v>700</v>
      </c>
      <c r="S31" s="1303"/>
      <c r="T31" s="1273">
        <f>O31*3.3</f>
        <v>0</v>
      </c>
      <c r="U31" s="1292"/>
      <c r="V31" s="1292"/>
      <c r="W31" s="1004" t="s">
        <v>701</v>
      </c>
      <c r="X31" s="1267"/>
      <c r="Y31" s="1285"/>
      <c r="Z31" s="1285"/>
      <c r="AA31" s="314"/>
      <c r="AB31" s="1288" t="str">
        <f t="shared" ref="AB31" si="8">IF(AND(X31&lt;&gt;"",X31&gt;=T31),"適",IF(AND(X31&lt;&gt;"",X31&lt;T31),"否",""))</f>
        <v/>
      </c>
      <c r="AC31" s="1289"/>
      <c r="AD31" s="324"/>
      <c r="AE31" s="325"/>
    </row>
    <row r="32" spans="1:31" s="311" customFormat="1" ht="18" customHeight="1" thickBot="1">
      <c r="A32" s="312"/>
      <c r="B32" s="1315"/>
      <c r="C32" s="1316"/>
      <c r="D32" s="1316"/>
      <c r="E32" s="1302"/>
      <c r="F32" s="1302"/>
      <c r="G32" s="1302"/>
      <c r="H32" s="1302"/>
      <c r="I32" s="1302"/>
      <c r="J32" s="1304"/>
      <c r="K32" s="1305"/>
      <c r="L32" s="1305"/>
      <c r="M32" s="1305"/>
      <c r="N32" s="1305"/>
      <c r="O32" s="1305"/>
      <c r="P32" s="1305"/>
      <c r="Q32" s="1305"/>
      <c r="R32" s="1305"/>
      <c r="S32" s="1305"/>
      <c r="T32" s="1306"/>
      <c r="U32" s="1306"/>
      <c r="V32" s="1306"/>
      <c r="W32" s="1284"/>
      <c r="X32" s="1286"/>
      <c r="Y32" s="1287"/>
      <c r="Z32" s="1287"/>
      <c r="AA32" s="326" t="s">
        <v>701</v>
      </c>
      <c r="AB32" s="1290"/>
      <c r="AC32" s="1291"/>
      <c r="AD32" s="324"/>
      <c r="AE32" s="325"/>
    </row>
    <row r="33" spans="1:36" s="241" customFormat="1" ht="18.75" customHeight="1">
      <c r="A33" s="316"/>
      <c r="B33" s="313" t="s">
        <v>679</v>
      </c>
      <c r="C33" s="328" t="s">
        <v>707</v>
      </c>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30"/>
      <c r="AC33" s="330"/>
      <c r="AD33" s="329"/>
      <c r="AE33" s="329"/>
      <c r="AF33" s="329"/>
      <c r="AG33" s="329"/>
      <c r="AH33" s="329"/>
      <c r="AI33" s="329"/>
      <c r="AJ33" s="329"/>
    </row>
    <row r="34" spans="1:36" s="249" customFormat="1" ht="29.25" customHeight="1">
      <c r="A34" s="331"/>
      <c r="B34" s="313" t="s">
        <v>708</v>
      </c>
      <c r="C34" s="890" t="s">
        <v>709</v>
      </c>
      <c r="D34" s="890"/>
      <c r="E34" s="890"/>
      <c r="F34" s="890"/>
      <c r="G34" s="890"/>
      <c r="H34" s="890"/>
      <c r="I34" s="890"/>
      <c r="J34" s="890"/>
      <c r="K34" s="890"/>
      <c r="L34" s="890"/>
      <c r="M34" s="890"/>
      <c r="N34" s="890"/>
      <c r="O34" s="890"/>
      <c r="P34" s="890"/>
      <c r="Q34" s="890"/>
      <c r="R34" s="890"/>
      <c r="S34" s="890"/>
      <c r="T34" s="890"/>
      <c r="U34" s="890"/>
      <c r="V34" s="890"/>
      <c r="W34" s="890"/>
      <c r="X34" s="890"/>
      <c r="Y34" s="890"/>
      <c r="Z34" s="890"/>
      <c r="AA34" s="890"/>
      <c r="AB34" s="890"/>
      <c r="AC34" s="890"/>
      <c r="AD34" s="311"/>
      <c r="AE34" s="311"/>
      <c r="AF34" s="311"/>
      <c r="AG34" s="311"/>
      <c r="AH34" s="311"/>
      <c r="AI34" s="311"/>
      <c r="AJ34" s="311"/>
    </row>
    <row r="35" spans="1:36" s="249" customFormat="1" ht="38.25" customHeight="1">
      <c r="A35" s="331"/>
      <c r="B35" s="313" t="s">
        <v>708</v>
      </c>
      <c r="C35" s="890" t="s">
        <v>710</v>
      </c>
      <c r="D35" s="890"/>
      <c r="E35" s="890"/>
      <c r="F35" s="890"/>
      <c r="G35" s="890"/>
      <c r="H35" s="890"/>
      <c r="I35" s="890"/>
      <c r="J35" s="890"/>
      <c r="K35" s="890"/>
      <c r="L35" s="890"/>
      <c r="M35" s="890"/>
      <c r="N35" s="890"/>
      <c r="O35" s="890"/>
      <c r="P35" s="890"/>
      <c r="Q35" s="890"/>
      <c r="R35" s="890"/>
      <c r="S35" s="890"/>
      <c r="T35" s="890"/>
      <c r="U35" s="890"/>
      <c r="V35" s="890"/>
      <c r="W35" s="890"/>
      <c r="X35" s="890"/>
      <c r="Y35" s="890"/>
      <c r="Z35" s="890"/>
      <c r="AA35" s="890"/>
      <c r="AB35" s="890"/>
      <c r="AC35" s="890"/>
      <c r="AD35" s="311"/>
      <c r="AE35" s="311"/>
      <c r="AF35" s="311"/>
      <c r="AG35" s="311"/>
      <c r="AH35" s="311"/>
      <c r="AI35" s="311"/>
      <c r="AJ35" s="311"/>
    </row>
    <row r="36" spans="1:36" s="249" customFormat="1" ht="20.100000000000001" customHeight="1">
      <c r="A36" s="331"/>
      <c r="B36" s="332"/>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row>
    <row r="37" spans="1:36" s="249" customFormat="1" ht="20.100000000000001" customHeight="1">
      <c r="A37" s="331"/>
      <c r="B37" s="249" t="s">
        <v>711</v>
      </c>
    </row>
    <row r="38" spans="1:36" s="249" customFormat="1" ht="27.75" customHeight="1">
      <c r="A38" s="331"/>
      <c r="B38" s="333" t="s">
        <v>712</v>
      </c>
      <c r="C38" s="1307" t="s">
        <v>713</v>
      </c>
      <c r="D38" s="1307"/>
      <c r="E38" s="1307"/>
      <c r="F38" s="1307"/>
      <c r="G38" s="1307"/>
      <c r="H38" s="1307"/>
      <c r="I38" s="1307"/>
      <c r="J38" s="1307"/>
      <c r="K38" s="1307"/>
      <c r="L38" s="1307"/>
      <c r="M38" s="1307"/>
      <c r="N38" s="1307"/>
      <c r="O38" s="1307"/>
      <c r="P38" s="1307"/>
      <c r="Q38" s="1307"/>
      <c r="R38" s="1307"/>
      <c r="S38" s="1307"/>
      <c r="T38" s="1307"/>
      <c r="U38" s="1307"/>
      <c r="V38" s="1307"/>
      <c r="W38" s="1307"/>
      <c r="X38" s="1307"/>
      <c r="Y38" s="1307"/>
      <c r="Z38" s="1307"/>
      <c r="AA38" s="1307"/>
      <c r="AB38" s="1307"/>
      <c r="AC38" s="1307"/>
      <c r="AD38" s="334"/>
      <c r="AE38" s="334"/>
      <c r="AF38" s="334"/>
      <c r="AG38" s="334"/>
      <c r="AH38" s="334"/>
      <c r="AI38" s="334"/>
      <c r="AJ38" s="334"/>
    </row>
    <row r="39" spans="1:36" s="322" customFormat="1" ht="18" customHeight="1">
      <c r="A39" s="320"/>
      <c r="B39" s="1308" t="s">
        <v>161</v>
      </c>
      <c r="C39" s="1309"/>
      <c r="D39" s="1309"/>
      <c r="E39" s="1310"/>
      <c r="F39" s="1308" t="s">
        <v>41</v>
      </c>
      <c r="G39" s="1309"/>
      <c r="H39" s="1309"/>
      <c r="I39" s="1310"/>
      <c r="J39" s="1308" t="s">
        <v>694</v>
      </c>
      <c r="K39" s="1309"/>
      <c r="L39" s="1309"/>
      <c r="M39" s="1309"/>
      <c r="N39" s="1309"/>
      <c r="O39" s="1309"/>
      <c r="P39" s="1309"/>
      <c r="Q39" s="1309"/>
      <c r="R39" s="1309"/>
      <c r="S39" s="1309"/>
      <c r="T39" s="1309"/>
      <c r="U39" s="1309"/>
      <c r="V39" s="1309"/>
      <c r="W39" s="1310"/>
      <c r="X39" s="1308" t="s">
        <v>559</v>
      </c>
      <c r="Y39" s="1309"/>
      <c r="Z39" s="1309"/>
      <c r="AA39" s="1310"/>
      <c r="AB39" s="247"/>
      <c r="AC39" s="321"/>
      <c r="AD39" s="321"/>
      <c r="AE39" s="321"/>
    </row>
    <row r="40" spans="1:36" s="311" customFormat="1" ht="13.5" customHeight="1">
      <c r="A40" s="312"/>
      <c r="B40" s="1017" t="s">
        <v>697</v>
      </c>
      <c r="C40" s="1273"/>
      <c r="D40" s="1273"/>
      <c r="E40" s="1004"/>
      <c r="F40" s="1017" t="s">
        <v>714</v>
      </c>
      <c r="G40" s="1273"/>
      <c r="H40" s="1273"/>
      <c r="I40" s="1004"/>
      <c r="J40" s="1275">
        <v>1.65</v>
      </c>
      <c r="K40" s="1276"/>
      <c r="L40" s="1276"/>
      <c r="M40" s="1273" t="s">
        <v>699</v>
      </c>
      <c r="N40" s="1273"/>
      <c r="O40" s="1279"/>
      <c r="P40" s="1279"/>
      <c r="Q40" s="1279"/>
      <c r="R40" s="1273" t="s">
        <v>700</v>
      </c>
      <c r="S40" s="1273"/>
      <c r="T40" s="1264">
        <f>O40*1.65</f>
        <v>0</v>
      </c>
      <c r="U40" s="1264"/>
      <c r="V40" s="1264"/>
      <c r="W40" s="1006" t="s">
        <v>701</v>
      </c>
      <c r="X40" s="1267"/>
      <c r="Y40" s="1264"/>
      <c r="Z40" s="1264"/>
      <c r="AA40" s="1271" t="s">
        <v>701</v>
      </c>
      <c r="AB40" s="335">
        <f>+Y40*1.65</f>
        <v>0</v>
      </c>
      <c r="AC40" s="324"/>
      <c r="AD40" s="324"/>
      <c r="AE40" s="325"/>
    </row>
    <row r="41" spans="1:36" s="311" customFormat="1" ht="13.5" customHeight="1">
      <c r="A41" s="312"/>
      <c r="B41" s="1281"/>
      <c r="C41" s="1282"/>
      <c r="D41" s="1282"/>
      <c r="E41" s="1283"/>
      <c r="F41" s="1018"/>
      <c r="G41" s="1274"/>
      <c r="H41" s="1274"/>
      <c r="I41" s="1005"/>
      <c r="J41" s="1277"/>
      <c r="K41" s="1278"/>
      <c r="L41" s="1278"/>
      <c r="M41" s="1274"/>
      <c r="N41" s="1274"/>
      <c r="O41" s="1280"/>
      <c r="P41" s="1280"/>
      <c r="Q41" s="1280"/>
      <c r="R41" s="1274"/>
      <c r="S41" s="1274"/>
      <c r="T41" s="1265"/>
      <c r="U41" s="1265"/>
      <c r="V41" s="1265"/>
      <c r="W41" s="1266"/>
      <c r="X41" s="1268"/>
      <c r="Y41" s="1269"/>
      <c r="Z41" s="1269"/>
      <c r="AA41" s="1272"/>
      <c r="AB41" s="335">
        <f>+Y41*1.65</f>
        <v>0</v>
      </c>
      <c r="AC41" s="324"/>
      <c r="AD41" s="324"/>
      <c r="AE41" s="325"/>
    </row>
    <row r="42" spans="1:36" s="311" customFormat="1" ht="13.5" customHeight="1">
      <c r="A42" s="312"/>
      <c r="B42" s="1281"/>
      <c r="C42" s="1282"/>
      <c r="D42" s="1282"/>
      <c r="E42" s="1283"/>
      <c r="F42" s="1017" t="s">
        <v>715</v>
      </c>
      <c r="G42" s="1273"/>
      <c r="H42" s="1273"/>
      <c r="I42" s="1004"/>
      <c r="J42" s="1275">
        <v>3.3</v>
      </c>
      <c r="K42" s="1276"/>
      <c r="L42" s="1276"/>
      <c r="M42" s="1273" t="s">
        <v>699</v>
      </c>
      <c r="N42" s="1273"/>
      <c r="O42" s="1279"/>
      <c r="P42" s="1279"/>
      <c r="Q42" s="1279"/>
      <c r="R42" s="1273" t="s">
        <v>700</v>
      </c>
      <c r="S42" s="1273"/>
      <c r="T42" s="1264">
        <f>O42*3.3</f>
        <v>0</v>
      </c>
      <c r="U42" s="1264"/>
      <c r="V42" s="1264"/>
      <c r="W42" s="1006" t="s">
        <v>701</v>
      </c>
      <c r="X42" s="1268"/>
      <c r="Y42" s="1269"/>
      <c r="Z42" s="1269"/>
      <c r="AA42" s="1272"/>
      <c r="AB42" s="335">
        <f>+Y42*1.65</f>
        <v>0</v>
      </c>
      <c r="AC42" s="324"/>
      <c r="AD42" s="324"/>
      <c r="AE42" s="325"/>
    </row>
    <row r="43" spans="1:36" s="311" customFormat="1" ht="13.5" customHeight="1">
      <c r="A43" s="312"/>
      <c r="B43" s="1018"/>
      <c r="C43" s="1274"/>
      <c r="D43" s="1274"/>
      <c r="E43" s="1005"/>
      <c r="F43" s="1018"/>
      <c r="G43" s="1274"/>
      <c r="H43" s="1274"/>
      <c r="I43" s="1005"/>
      <c r="J43" s="1277"/>
      <c r="K43" s="1278"/>
      <c r="L43" s="1278"/>
      <c r="M43" s="1274"/>
      <c r="N43" s="1274"/>
      <c r="O43" s="1280"/>
      <c r="P43" s="1280"/>
      <c r="Q43" s="1280"/>
      <c r="R43" s="1274"/>
      <c r="S43" s="1274"/>
      <c r="T43" s="1265"/>
      <c r="U43" s="1265"/>
      <c r="V43" s="1265"/>
      <c r="W43" s="1266"/>
      <c r="X43" s="1270"/>
      <c r="Y43" s="1265"/>
      <c r="Z43" s="1265"/>
      <c r="AA43" s="1266"/>
      <c r="AB43" s="335">
        <f>+Y43*1.65</f>
        <v>0</v>
      </c>
      <c r="AC43" s="324"/>
      <c r="AD43" s="324"/>
      <c r="AE43" s="325"/>
    </row>
    <row r="44" spans="1:36" s="241" customFormat="1" ht="18" customHeight="1">
      <c r="A44" s="1263" t="s">
        <v>659</v>
      </c>
      <c r="B44" s="1263"/>
      <c r="C44" s="209" t="s">
        <v>716</v>
      </c>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row>
    <row r="45" spans="1:36" s="241" customFormat="1" ht="18" customHeight="1">
      <c r="A45" s="316"/>
      <c r="B45" s="209">
        <v>2</v>
      </c>
      <c r="C45" s="209" t="s">
        <v>717</v>
      </c>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16"/>
    </row>
    <row r="46" spans="1:36" ht="18" customHeight="1"/>
    <row r="47" spans="1:36" ht="18" customHeight="1"/>
    <row r="48" spans="1:36" ht="18" customHeight="1"/>
    <row r="49" ht="18" customHeight="1"/>
    <row r="50" ht="18" customHeight="1"/>
    <row r="51" ht="18" customHeight="1"/>
    <row r="52" ht="14.1" customHeight="1"/>
    <row r="53" ht="17.25" customHeight="1"/>
    <row r="54" ht="20.100000000000001" customHeight="1"/>
    <row r="55" ht="29.25" customHeight="1"/>
    <row r="56" ht="14.1" customHeight="1"/>
    <row r="57" ht="14.1" customHeight="1"/>
    <row r="58" ht="14.1" customHeight="1"/>
    <row r="59" ht="14.1" customHeight="1"/>
    <row r="60" ht="14.1" customHeight="1"/>
    <row r="61" ht="14.1" customHeight="1"/>
    <row r="62" ht="14.1" customHeight="1"/>
    <row r="63" ht="14.1" customHeight="1"/>
    <row r="64"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spans="5:36" ht="14.1" customHeight="1"/>
    <row r="114" spans="5:36" ht="14.1" customHeight="1"/>
    <row r="115" spans="5:36" ht="14.1" customHeight="1"/>
    <row r="116" spans="5:36" ht="14.1" customHeight="1"/>
    <row r="117" spans="5:36" ht="14.1" customHeight="1"/>
    <row r="118" spans="5:36" ht="14.1" customHeight="1"/>
    <row r="119" spans="5:36" ht="14.1" customHeight="1"/>
    <row r="120" spans="5:36" ht="14.1" customHeight="1"/>
    <row r="121" spans="5:36" ht="14.1" customHeight="1"/>
    <row r="122" spans="5:36" ht="14.1" customHeight="1">
      <c r="E122" s="337"/>
      <c r="F122" s="337"/>
      <c r="G122" s="337"/>
      <c r="H122" s="337"/>
      <c r="I122" s="337"/>
      <c r="J122" s="337"/>
      <c r="K122" s="337"/>
      <c r="L122" s="337"/>
      <c r="M122" s="337"/>
      <c r="N122" s="337"/>
      <c r="O122" s="337"/>
      <c r="P122" s="337"/>
      <c r="Q122" s="337"/>
      <c r="R122" s="337"/>
      <c r="S122" s="337"/>
      <c r="T122" s="337"/>
      <c r="U122" s="337"/>
      <c r="V122" s="337"/>
      <c r="W122" s="337"/>
      <c r="X122" s="337"/>
      <c r="Y122" s="337"/>
      <c r="Z122" s="337"/>
      <c r="AA122" s="337"/>
      <c r="AB122" s="337"/>
      <c r="AC122" s="337"/>
      <c r="AD122" s="337"/>
      <c r="AE122" s="337"/>
      <c r="AF122" s="337"/>
      <c r="AG122" s="337"/>
      <c r="AH122" s="337"/>
      <c r="AI122" s="337"/>
      <c r="AJ122" s="337"/>
    </row>
    <row r="123" spans="5:36" ht="14.1" customHeight="1"/>
    <row r="124" spans="5:36" ht="14.1" customHeight="1"/>
    <row r="125" spans="5:36" ht="14.1" customHeight="1"/>
    <row r="126" spans="5:36" ht="14.1" customHeight="1"/>
    <row r="127" spans="5:36" ht="14.1" customHeight="1"/>
    <row r="128" spans="5:36"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sheetData>
  <mergeCells count="154">
    <mergeCell ref="E4:F4"/>
    <mergeCell ref="G4:I4"/>
    <mergeCell ref="J4:W4"/>
    <mergeCell ref="AB4:AC4"/>
    <mergeCell ref="B5:D16"/>
    <mergeCell ref="E5:F16"/>
    <mergeCell ref="G5:I6"/>
    <mergeCell ref="J5:L6"/>
    <mergeCell ref="M5:N6"/>
    <mergeCell ref="O5:Q6"/>
    <mergeCell ref="R5:S6"/>
    <mergeCell ref="T5:V6"/>
    <mergeCell ref="W5:W6"/>
    <mergeCell ref="X5:Z6"/>
    <mergeCell ref="AB5:AC6"/>
    <mergeCell ref="G7:I8"/>
    <mergeCell ref="J7:L8"/>
    <mergeCell ref="M7:N8"/>
    <mergeCell ref="O7:Q8"/>
    <mergeCell ref="R7:S8"/>
    <mergeCell ref="T7:V8"/>
    <mergeCell ref="W7:W8"/>
    <mergeCell ref="X7:Z8"/>
    <mergeCell ref="AB7:AC8"/>
    <mergeCell ref="G9:I10"/>
    <mergeCell ref="J9:L10"/>
    <mergeCell ref="M9:N10"/>
    <mergeCell ref="O9:Q10"/>
    <mergeCell ref="R9:S10"/>
    <mergeCell ref="T9:V10"/>
    <mergeCell ref="W9:W10"/>
    <mergeCell ref="X9:Z10"/>
    <mergeCell ref="AB9:AC10"/>
    <mergeCell ref="G11:I12"/>
    <mergeCell ref="J11:L12"/>
    <mergeCell ref="M11:N12"/>
    <mergeCell ref="O11:Q12"/>
    <mergeCell ref="R11:S12"/>
    <mergeCell ref="T11:V12"/>
    <mergeCell ref="W11:W12"/>
    <mergeCell ref="X11:Z12"/>
    <mergeCell ref="AB11:AC12"/>
    <mergeCell ref="G13:I14"/>
    <mergeCell ref="J13:L14"/>
    <mergeCell ref="M13:N14"/>
    <mergeCell ref="O13:Q14"/>
    <mergeCell ref="R13:S14"/>
    <mergeCell ref="T13:V14"/>
    <mergeCell ref="W13:W14"/>
    <mergeCell ref="X13:Z14"/>
    <mergeCell ref="AB13:AC14"/>
    <mergeCell ref="G15:I16"/>
    <mergeCell ref="J15:L16"/>
    <mergeCell ref="M15:N16"/>
    <mergeCell ref="O15:Q16"/>
    <mergeCell ref="R15:S16"/>
    <mergeCell ref="T15:V16"/>
    <mergeCell ref="W15:W16"/>
    <mergeCell ref="X15:Z16"/>
    <mergeCell ref="AB15:AC16"/>
    <mergeCell ref="R17:S18"/>
    <mergeCell ref="T17:V18"/>
    <mergeCell ref="W17:W18"/>
    <mergeCell ref="X17:Z18"/>
    <mergeCell ref="AB17:AC18"/>
    <mergeCell ref="G19:I20"/>
    <mergeCell ref="J19:L20"/>
    <mergeCell ref="M19:N20"/>
    <mergeCell ref="O19:Q20"/>
    <mergeCell ref="R19:S20"/>
    <mergeCell ref="G17:I18"/>
    <mergeCell ref="J17:L18"/>
    <mergeCell ref="M17:N18"/>
    <mergeCell ref="O17:Q18"/>
    <mergeCell ref="T19:V20"/>
    <mergeCell ref="W19:W20"/>
    <mergeCell ref="X19:Z20"/>
    <mergeCell ref="AB19:AC20"/>
    <mergeCell ref="G21:I22"/>
    <mergeCell ref="J21:L22"/>
    <mergeCell ref="M21:N22"/>
    <mergeCell ref="O21:Q22"/>
    <mergeCell ref="R21:S22"/>
    <mergeCell ref="T21:V22"/>
    <mergeCell ref="W21:W22"/>
    <mergeCell ref="X21:Z22"/>
    <mergeCell ref="AB21:AC22"/>
    <mergeCell ref="W25:W26"/>
    <mergeCell ref="X25:Z26"/>
    <mergeCell ref="AB25:AC26"/>
    <mergeCell ref="G23:I24"/>
    <mergeCell ref="J23:L24"/>
    <mergeCell ref="M23:N24"/>
    <mergeCell ref="O23:Q24"/>
    <mergeCell ref="R23:S24"/>
    <mergeCell ref="T23:V24"/>
    <mergeCell ref="W23:W24"/>
    <mergeCell ref="X23:Z24"/>
    <mergeCell ref="AB23:AC24"/>
    <mergeCell ref="C34:AC34"/>
    <mergeCell ref="C35:AC35"/>
    <mergeCell ref="C38:AC38"/>
    <mergeCell ref="B39:E39"/>
    <mergeCell ref="F39:I39"/>
    <mergeCell ref="J39:W39"/>
    <mergeCell ref="X39:AA39"/>
    <mergeCell ref="B17:D32"/>
    <mergeCell ref="E17:F30"/>
    <mergeCell ref="G27:I28"/>
    <mergeCell ref="J27:W28"/>
    <mergeCell ref="X27:Z28"/>
    <mergeCell ref="AB27:AC28"/>
    <mergeCell ref="G29:I30"/>
    <mergeCell ref="J29:L30"/>
    <mergeCell ref="M29:N30"/>
    <mergeCell ref="O29:Q30"/>
    <mergeCell ref="R29:S30"/>
    <mergeCell ref="G25:I26"/>
    <mergeCell ref="J25:L26"/>
    <mergeCell ref="M25:N26"/>
    <mergeCell ref="O25:Q26"/>
    <mergeCell ref="R25:S26"/>
    <mergeCell ref="T25:V26"/>
    <mergeCell ref="W31:W32"/>
    <mergeCell ref="X31:Z32"/>
    <mergeCell ref="AB31:AC32"/>
    <mergeCell ref="T29:V30"/>
    <mergeCell ref="W29:W30"/>
    <mergeCell ref="X29:Z30"/>
    <mergeCell ref="AB29:AC30"/>
    <mergeCell ref="E31:I32"/>
    <mergeCell ref="J31:L32"/>
    <mergeCell ref="M31:N32"/>
    <mergeCell ref="O31:Q32"/>
    <mergeCell ref="R31:S32"/>
    <mergeCell ref="T31:V32"/>
    <mergeCell ref="A44:B44"/>
    <mergeCell ref="T40:V41"/>
    <mergeCell ref="W40:W41"/>
    <mergeCell ref="X40:Z43"/>
    <mergeCell ref="AA40:AA43"/>
    <mergeCell ref="F42:I43"/>
    <mergeCell ref="J42:L43"/>
    <mergeCell ref="M42:N43"/>
    <mergeCell ref="O42:Q43"/>
    <mergeCell ref="R42:S43"/>
    <mergeCell ref="T42:V43"/>
    <mergeCell ref="B40:E43"/>
    <mergeCell ref="F40:I41"/>
    <mergeCell ref="J40:L41"/>
    <mergeCell ref="M40:N41"/>
    <mergeCell ref="O40:Q41"/>
    <mergeCell ref="R40:S41"/>
    <mergeCell ref="W42:W43"/>
  </mergeCells>
  <phoneticPr fontId="2"/>
  <dataValidations count="1">
    <dataValidation type="list" allowBlank="1" showInputMessage="1" showErrorMessage="1" sqref="WWJ983069:WWK983072 JX5:JY16 TT5:TU16 ADP5:ADQ16 ANL5:ANM16 AXH5:AXI16 BHD5:BHE16 BQZ5:BRA16 CAV5:CAW16 CKR5:CKS16 CUN5:CUO16 DEJ5:DEK16 DOF5:DOG16 DYB5:DYC16 EHX5:EHY16 ERT5:ERU16 FBP5:FBQ16 FLL5:FLM16 FVH5:FVI16 GFD5:GFE16 GOZ5:GPA16 GYV5:GYW16 HIR5:HIS16 HSN5:HSO16 ICJ5:ICK16 IMF5:IMG16 IWB5:IWC16 JFX5:JFY16 JPT5:JPU16 JZP5:JZQ16 KJL5:KJM16 KTH5:KTI16 LDD5:LDE16 LMZ5:LNA16 LWV5:LWW16 MGR5:MGS16 MQN5:MQO16 NAJ5:NAK16 NKF5:NKG16 NUB5:NUC16 ODX5:ODY16 ONT5:ONU16 OXP5:OXQ16 PHL5:PHM16 PRH5:PRI16 QBD5:QBE16 QKZ5:QLA16 QUV5:QUW16 RER5:RES16 RON5:ROO16 RYJ5:RYK16 SIF5:SIG16 SSB5:SSC16 TBX5:TBY16 TLT5:TLU16 TVP5:TVQ16 UFL5:UFM16 UPH5:UPI16 UZD5:UZE16 VIZ5:VJA16 VSV5:VSW16 WCR5:WCS16 WMN5:WMO16 WWJ5:WWK16 AB65541:AC65552 JX65541:JY65552 TT65541:TU65552 ADP65541:ADQ65552 ANL65541:ANM65552 AXH65541:AXI65552 BHD65541:BHE65552 BQZ65541:BRA65552 CAV65541:CAW65552 CKR65541:CKS65552 CUN65541:CUO65552 DEJ65541:DEK65552 DOF65541:DOG65552 DYB65541:DYC65552 EHX65541:EHY65552 ERT65541:ERU65552 FBP65541:FBQ65552 FLL65541:FLM65552 FVH65541:FVI65552 GFD65541:GFE65552 GOZ65541:GPA65552 GYV65541:GYW65552 HIR65541:HIS65552 HSN65541:HSO65552 ICJ65541:ICK65552 IMF65541:IMG65552 IWB65541:IWC65552 JFX65541:JFY65552 JPT65541:JPU65552 JZP65541:JZQ65552 KJL65541:KJM65552 KTH65541:KTI65552 LDD65541:LDE65552 LMZ65541:LNA65552 LWV65541:LWW65552 MGR65541:MGS65552 MQN65541:MQO65552 NAJ65541:NAK65552 NKF65541:NKG65552 NUB65541:NUC65552 ODX65541:ODY65552 ONT65541:ONU65552 OXP65541:OXQ65552 PHL65541:PHM65552 PRH65541:PRI65552 QBD65541:QBE65552 QKZ65541:QLA65552 QUV65541:QUW65552 RER65541:RES65552 RON65541:ROO65552 RYJ65541:RYK65552 SIF65541:SIG65552 SSB65541:SSC65552 TBX65541:TBY65552 TLT65541:TLU65552 TVP65541:TVQ65552 UFL65541:UFM65552 UPH65541:UPI65552 UZD65541:UZE65552 VIZ65541:VJA65552 VSV65541:VSW65552 WCR65541:WCS65552 WMN65541:WMO65552 WWJ65541:WWK65552 AB131077:AC131088 JX131077:JY131088 TT131077:TU131088 ADP131077:ADQ131088 ANL131077:ANM131088 AXH131077:AXI131088 BHD131077:BHE131088 BQZ131077:BRA131088 CAV131077:CAW131088 CKR131077:CKS131088 CUN131077:CUO131088 DEJ131077:DEK131088 DOF131077:DOG131088 DYB131077:DYC131088 EHX131077:EHY131088 ERT131077:ERU131088 FBP131077:FBQ131088 FLL131077:FLM131088 FVH131077:FVI131088 GFD131077:GFE131088 GOZ131077:GPA131088 GYV131077:GYW131088 HIR131077:HIS131088 HSN131077:HSO131088 ICJ131077:ICK131088 IMF131077:IMG131088 IWB131077:IWC131088 JFX131077:JFY131088 JPT131077:JPU131088 JZP131077:JZQ131088 KJL131077:KJM131088 KTH131077:KTI131088 LDD131077:LDE131088 LMZ131077:LNA131088 LWV131077:LWW131088 MGR131077:MGS131088 MQN131077:MQO131088 NAJ131077:NAK131088 NKF131077:NKG131088 NUB131077:NUC131088 ODX131077:ODY131088 ONT131077:ONU131088 OXP131077:OXQ131088 PHL131077:PHM131088 PRH131077:PRI131088 QBD131077:QBE131088 QKZ131077:QLA131088 QUV131077:QUW131088 RER131077:RES131088 RON131077:ROO131088 RYJ131077:RYK131088 SIF131077:SIG131088 SSB131077:SSC131088 TBX131077:TBY131088 TLT131077:TLU131088 TVP131077:TVQ131088 UFL131077:UFM131088 UPH131077:UPI131088 UZD131077:UZE131088 VIZ131077:VJA131088 VSV131077:VSW131088 WCR131077:WCS131088 WMN131077:WMO131088 WWJ131077:WWK131088 AB196613:AC196624 JX196613:JY196624 TT196613:TU196624 ADP196613:ADQ196624 ANL196613:ANM196624 AXH196613:AXI196624 BHD196613:BHE196624 BQZ196613:BRA196624 CAV196613:CAW196624 CKR196613:CKS196624 CUN196613:CUO196624 DEJ196613:DEK196624 DOF196613:DOG196624 DYB196613:DYC196624 EHX196613:EHY196624 ERT196613:ERU196624 FBP196613:FBQ196624 FLL196613:FLM196624 FVH196613:FVI196624 GFD196613:GFE196624 GOZ196613:GPA196624 GYV196613:GYW196624 HIR196613:HIS196624 HSN196613:HSO196624 ICJ196613:ICK196624 IMF196613:IMG196624 IWB196613:IWC196624 JFX196613:JFY196624 JPT196613:JPU196624 JZP196613:JZQ196624 KJL196613:KJM196624 KTH196613:KTI196624 LDD196613:LDE196624 LMZ196613:LNA196624 LWV196613:LWW196624 MGR196613:MGS196624 MQN196613:MQO196624 NAJ196613:NAK196624 NKF196613:NKG196624 NUB196613:NUC196624 ODX196613:ODY196624 ONT196613:ONU196624 OXP196613:OXQ196624 PHL196613:PHM196624 PRH196613:PRI196624 QBD196613:QBE196624 QKZ196613:QLA196624 QUV196613:QUW196624 RER196613:RES196624 RON196613:ROO196624 RYJ196613:RYK196624 SIF196613:SIG196624 SSB196613:SSC196624 TBX196613:TBY196624 TLT196613:TLU196624 TVP196613:TVQ196624 UFL196613:UFM196624 UPH196613:UPI196624 UZD196613:UZE196624 VIZ196613:VJA196624 VSV196613:VSW196624 WCR196613:WCS196624 WMN196613:WMO196624 WWJ196613:WWK196624 AB262149:AC262160 JX262149:JY262160 TT262149:TU262160 ADP262149:ADQ262160 ANL262149:ANM262160 AXH262149:AXI262160 BHD262149:BHE262160 BQZ262149:BRA262160 CAV262149:CAW262160 CKR262149:CKS262160 CUN262149:CUO262160 DEJ262149:DEK262160 DOF262149:DOG262160 DYB262149:DYC262160 EHX262149:EHY262160 ERT262149:ERU262160 FBP262149:FBQ262160 FLL262149:FLM262160 FVH262149:FVI262160 GFD262149:GFE262160 GOZ262149:GPA262160 GYV262149:GYW262160 HIR262149:HIS262160 HSN262149:HSO262160 ICJ262149:ICK262160 IMF262149:IMG262160 IWB262149:IWC262160 JFX262149:JFY262160 JPT262149:JPU262160 JZP262149:JZQ262160 KJL262149:KJM262160 KTH262149:KTI262160 LDD262149:LDE262160 LMZ262149:LNA262160 LWV262149:LWW262160 MGR262149:MGS262160 MQN262149:MQO262160 NAJ262149:NAK262160 NKF262149:NKG262160 NUB262149:NUC262160 ODX262149:ODY262160 ONT262149:ONU262160 OXP262149:OXQ262160 PHL262149:PHM262160 PRH262149:PRI262160 QBD262149:QBE262160 QKZ262149:QLA262160 QUV262149:QUW262160 RER262149:RES262160 RON262149:ROO262160 RYJ262149:RYK262160 SIF262149:SIG262160 SSB262149:SSC262160 TBX262149:TBY262160 TLT262149:TLU262160 TVP262149:TVQ262160 UFL262149:UFM262160 UPH262149:UPI262160 UZD262149:UZE262160 VIZ262149:VJA262160 VSV262149:VSW262160 WCR262149:WCS262160 WMN262149:WMO262160 WWJ262149:WWK262160 AB327685:AC327696 JX327685:JY327696 TT327685:TU327696 ADP327685:ADQ327696 ANL327685:ANM327696 AXH327685:AXI327696 BHD327685:BHE327696 BQZ327685:BRA327696 CAV327685:CAW327696 CKR327685:CKS327696 CUN327685:CUO327696 DEJ327685:DEK327696 DOF327685:DOG327696 DYB327685:DYC327696 EHX327685:EHY327696 ERT327685:ERU327696 FBP327685:FBQ327696 FLL327685:FLM327696 FVH327685:FVI327696 GFD327685:GFE327696 GOZ327685:GPA327696 GYV327685:GYW327696 HIR327685:HIS327696 HSN327685:HSO327696 ICJ327685:ICK327696 IMF327685:IMG327696 IWB327685:IWC327696 JFX327685:JFY327696 JPT327685:JPU327696 JZP327685:JZQ327696 KJL327685:KJM327696 KTH327685:KTI327696 LDD327685:LDE327696 LMZ327685:LNA327696 LWV327685:LWW327696 MGR327685:MGS327696 MQN327685:MQO327696 NAJ327685:NAK327696 NKF327685:NKG327696 NUB327685:NUC327696 ODX327685:ODY327696 ONT327685:ONU327696 OXP327685:OXQ327696 PHL327685:PHM327696 PRH327685:PRI327696 QBD327685:QBE327696 QKZ327685:QLA327696 QUV327685:QUW327696 RER327685:RES327696 RON327685:ROO327696 RYJ327685:RYK327696 SIF327685:SIG327696 SSB327685:SSC327696 TBX327685:TBY327696 TLT327685:TLU327696 TVP327685:TVQ327696 UFL327685:UFM327696 UPH327685:UPI327696 UZD327685:UZE327696 VIZ327685:VJA327696 VSV327685:VSW327696 WCR327685:WCS327696 WMN327685:WMO327696 WWJ327685:WWK327696 AB393221:AC393232 JX393221:JY393232 TT393221:TU393232 ADP393221:ADQ393232 ANL393221:ANM393232 AXH393221:AXI393232 BHD393221:BHE393232 BQZ393221:BRA393232 CAV393221:CAW393232 CKR393221:CKS393232 CUN393221:CUO393232 DEJ393221:DEK393232 DOF393221:DOG393232 DYB393221:DYC393232 EHX393221:EHY393232 ERT393221:ERU393232 FBP393221:FBQ393232 FLL393221:FLM393232 FVH393221:FVI393232 GFD393221:GFE393232 GOZ393221:GPA393232 GYV393221:GYW393232 HIR393221:HIS393232 HSN393221:HSO393232 ICJ393221:ICK393232 IMF393221:IMG393232 IWB393221:IWC393232 JFX393221:JFY393232 JPT393221:JPU393232 JZP393221:JZQ393232 KJL393221:KJM393232 KTH393221:KTI393232 LDD393221:LDE393232 LMZ393221:LNA393232 LWV393221:LWW393232 MGR393221:MGS393232 MQN393221:MQO393232 NAJ393221:NAK393232 NKF393221:NKG393232 NUB393221:NUC393232 ODX393221:ODY393232 ONT393221:ONU393232 OXP393221:OXQ393232 PHL393221:PHM393232 PRH393221:PRI393232 QBD393221:QBE393232 QKZ393221:QLA393232 QUV393221:QUW393232 RER393221:RES393232 RON393221:ROO393232 RYJ393221:RYK393232 SIF393221:SIG393232 SSB393221:SSC393232 TBX393221:TBY393232 TLT393221:TLU393232 TVP393221:TVQ393232 UFL393221:UFM393232 UPH393221:UPI393232 UZD393221:UZE393232 VIZ393221:VJA393232 VSV393221:VSW393232 WCR393221:WCS393232 WMN393221:WMO393232 WWJ393221:WWK393232 AB458757:AC458768 JX458757:JY458768 TT458757:TU458768 ADP458757:ADQ458768 ANL458757:ANM458768 AXH458757:AXI458768 BHD458757:BHE458768 BQZ458757:BRA458768 CAV458757:CAW458768 CKR458757:CKS458768 CUN458757:CUO458768 DEJ458757:DEK458768 DOF458757:DOG458768 DYB458757:DYC458768 EHX458757:EHY458768 ERT458757:ERU458768 FBP458757:FBQ458768 FLL458757:FLM458768 FVH458757:FVI458768 GFD458757:GFE458768 GOZ458757:GPA458768 GYV458757:GYW458768 HIR458757:HIS458768 HSN458757:HSO458768 ICJ458757:ICK458768 IMF458757:IMG458768 IWB458757:IWC458768 JFX458757:JFY458768 JPT458757:JPU458768 JZP458757:JZQ458768 KJL458757:KJM458768 KTH458757:KTI458768 LDD458757:LDE458768 LMZ458757:LNA458768 LWV458757:LWW458768 MGR458757:MGS458768 MQN458757:MQO458768 NAJ458757:NAK458768 NKF458757:NKG458768 NUB458757:NUC458768 ODX458757:ODY458768 ONT458757:ONU458768 OXP458757:OXQ458768 PHL458757:PHM458768 PRH458757:PRI458768 QBD458757:QBE458768 QKZ458757:QLA458768 QUV458757:QUW458768 RER458757:RES458768 RON458757:ROO458768 RYJ458757:RYK458768 SIF458757:SIG458768 SSB458757:SSC458768 TBX458757:TBY458768 TLT458757:TLU458768 TVP458757:TVQ458768 UFL458757:UFM458768 UPH458757:UPI458768 UZD458757:UZE458768 VIZ458757:VJA458768 VSV458757:VSW458768 WCR458757:WCS458768 WMN458757:WMO458768 WWJ458757:WWK458768 AB524293:AC524304 JX524293:JY524304 TT524293:TU524304 ADP524293:ADQ524304 ANL524293:ANM524304 AXH524293:AXI524304 BHD524293:BHE524304 BQZ524293:BRA524304 CAV524293:CAW524304 CKR524293:CKS524304 CUN524293:CUO524304 DEJ524293:DEK524304 DOF524293:DOG524304 DYB524293:DYC524304 EHX524293:EHY524304 ERT524293:ERU524304 FBP524293:FBQ524304 FLL524293:FLM524304 FVH524293:FVI524304 GFD524293:GFE524304 GOZ524293:GPA524304 GYV524293:GYW524304 HIR524293:HIS524304 HSN524293:HSO524304 ICJ524293:ICK524304 IMF524293:IMG524304 IWB524293:IWC524304 JFX524293:JFY524304 JPT524293:JPU524304 JZP524293:JZQ524304 KJL524293:KJM524304 KTH524293:KTI524304 LDD524293:LDE524304 LMZ524293:LNA524304 LWV524293:LWW524304 MGR524293:MGS524304 MQN524293:MQO524304 NAJ524293:NAK524304 NKF524293:NKG524304 NUB524293:NUC524304 ODX524293:ODY524304 ONT524293:ONU524304 OXP524293:OXQ524304 PHL524293:PHM524304 PRH524293:PRI524304 QBD524293:QBE524304 QKZ524293:QLA524304 QUV524293:QUW524304 RER524293:RES524304 RON524293:ROO524304 RYJ524293:RYK524304 SIF524293:SIG524304 SSB524293:SSC524304 TBX524293:TBY524304 TLT524293:TLU524304 TVP524293:TVQ524304 UFL524293:UFM524304 UPH524293:UPI524304 UZD524293:UZE524304 VIZ524293:VJA524304 VSV524293:VSW524304 WCR524293:WCS524304 WMN524293:WMO524304 WWJ524293:WWK524304 AB589829:AC589840 JX589829:JY589840 TT589829:TU589840 ADP589829:ADQ589840 ANL589829:ANM589840 AXH589829:AXI589840 BHD589829:BHE589840 BQZ589829:BRA589840 CAV589829:CAW589840 CKR589829:CKS589840 CUN589829:CUO589840 DEJ589829:DEK589840 DOF589829:DOG589840 DYB589829:DYC589840 EHX589829:EHY589840 ERT589829:ERU589840 FBP589829:FBQ589840 FLL589829:FLM589840 FVH589829:FVI589840 GFD589829:GFE589840 GOZ589829:GPA589840 GYV589829:GYW589840 HIR589829:HIS589840 HSN589829:HSO589840 ICJ589829:ICK589840 IMF589829:IMG589840 IWB589829:IWC589840 JFX589829:JFY589840 JPT589829:JPU589840 JZP589829:JZQ589840 KJL589829:KJM589840 KTH589829:KTI589840 LDD589829:LDE589840 LMZ589829:LNA589840 LWV589829:LWW589840 MGR589829:MGS589840 MQN589829:MQO589840 NAJ589829:NAK589840 NKF589829:NKG589840 NUB589829:NUC589840 ODX589829:ODY589840 ONT589829:ONU589840 OXP589829:OXQ589840 PHL589829:PHM589840 PRH589829:PRI589840 QBD589829:QBE589840 QKZ589829:QLA589840 QUV589829:QUW589840 RER589829:RES589840 RON589829:ROO589840 RYJ589829:RYK589840 SIF589829:SIG589840 SSB589829:SSC589840 TBX589829:TBY589840 TLT589829:TLU589840 TVP589829:TVQ589840 UFL589829:UFM589840 UPH589829:UPI589840 UZD589829:UZE589840 VIZ589829:VJA589840 VSV589829:VSW589840 WCR589829:WCS589840 WMN589829:WMO589840 WWJ589829:WWK589840 AB655365:AC655376 JX655365:JY655376 TT655365:TU655376 ADP655365:ADQ655376 ANL655365:ANM655376 AXH655365:AXI655376 BHD655365:BHE655376 BQZ655365:BRA655376 CAV655365:CAW655376 CKR655365:CKS655376 CUN655365:CUO655376 DEJ655365:DEK655376 DOF655365:DOG655376 DYB655365:DYC655376 EHX655365:EHY655376 ERT655365:ERU655376 FBP655365:FBQ655376 FLL655365:FLM655376 FVH655365:FVI655376 GFD655365:GFE655376 GOZ655365:GPA655376 GYV655365:GYW655376 HIR655365:HIS655376 HSN655365:HSO655376 ICJ655365:ICK655376 IMF655365:IMG655376 IWB655365:IWC655376 JFX655365:JFY655376 JPT655365:JPU655376 JZP655365:JZQ655376 KJL655365:KJM655376 KTH655365:KTI655376 LDD655365:LDE655376 LMZ655365:LNA655376 LWV655365:LWW655376 MGR655365:MGS655376 MQN655365:MQO655376 NAJ655365:NAK655376 NKF655365:NKG655376 NUB655365:NUC655376 ODX655365:ODY655376 ONT655365:ONU655376 OXP655365:OXQ655376 PHL655365:PHM655376 PRH655365:PRI655376 QBD655365:QBE655376 QKZ655365:QLA655376 QUV655365:QUW655376 RER655365:RES655376 RON655365:ROO655376 RYJ655365:RYK655376 SIF655365:SIG655376 SSB655365:SSC655376 TBX655365:TBY655376 TLT655365:TLU655376 TVP655365:TVQ655376 UFL655365:UFM655376 UPH655365:UPI655376 UZD655365:UZE655376 VIZ655365:VJA655376 VSV655365:VSW655376 WCR655365:WCS655376 WMN655365:WMO655376 WWJ655365:WWK655376 AB720901:AC720912 JX720901:JY720912 TT720901:TU720912 ADP720901:ADQ720912 ANL720901:ANM720912 AXH720901:AXI720912 BHD720901:BHE720912 BQZ720901:BRA720912 CAV720901:CAW720912 CKR720901:CKS720912 CUN720901:CUO720912 DEJ720901:DEK720912 DOF720901:DOG720912 DYB720901:DYC720912 EHX720901:EHY720912 ERT720901:ERU720912 FBP720901:FBQ720912 FLL720901:FLM720912 FVH720901:FVI720912 GFD720901:GFE720912 GOZ720901:GPA720912 GYV720901:GYW720912 HIR720901:HIS720912 HSN720901:HSO720912 ICJ720901:ICK720912 IMF720901:IMG720912 IWB720901:IWC720912 JFX720901:JFY720912 JPT720901:JPU720912 JZP720901:JZQ720912 KJL720901:KJM720912 KTH720901:KTI720912 LDD720901:LDE720912 LMZ720901:LNA720912 LWV720901:LWW720912 MGR720901:MGS720912 MQN720901:MQO720912 NAJ720901:NAK720912 NKF720901:NKG720912 NUB720901:NUC720912 ODX720901:ODY720912 ONT720901:ONU720912 OXP720901:OXQ720912 PHL720901:PHM720912 PRH720901:PRI720912 QBD720901:QBE720912 QKZ720901:QLA720912 QUV720901:QUW720912 RER720901:RES720912 RON720901:ROO720912 RYJ720901:RYK720912 SIF720901:SIG720912 SSB720901:SSC720912 TBX720901:TBY720912 TLT720901:TLU720912 TVP720901:TVQ720912 UFL720901:UFM720912 UPH720901:UPI720912 UZD720901:UZE720912 VIZ720901:VJA720912 VSV720901:VSW720912 WCR720901:WCS720912 WMN720901:WMO720912 WWJ720901:WWK720912 AB786437:AC786448 JX786437:JY786448 TT786437:TU786448 ADP786437:ADQ786448 ANL786437:ANM786448 AXH786437:AXI786448 BHD786437:BHE786448 BQZ786437:BRA786448 CAV786437:CAW786448 CKR786437:CKS786448 CUN786437:CUO786448 DEJ786437:DEK786448 DOF786437:DOG786448 DYB786437:DYC786448 EHX786437:EHY786448 ERT786437:ERU786448 FBP786437:FBQ786448 FLL786437:FLM786448 FVH786437:FVI786448 GFD786437:GFE786448 GOZ786437:GPA786448 GYV786437:GYW786448 HIR786437:HIS786448 HSN786437:HSO786448 ICJ786437:ICK786448 IMF786437:IMG786448 IWB786437:IWC786448 JFX786437:JFY786448 JPT786437:JPU786448 JZP786437:JZQ786448 KJL786437:KJM786448 KTH786437:KTI786448 LDD786437:LDE786448 LMZ786437:LNA786448 LWV786437:LWW786448 MGR786437:MGS786448 MQN786437:MQO786448 NAJ786437:NAK786448 NKF786437:NKG786448 NUB786437:NUC786448 ODX786437:ODY786448 ONT786437:ONU786448 OXP786437:OXQ786448 PHL786437:PHM786448 PRH786437:PRI786448 QBD786437:QBE786448 QKZ786437:QLA786448 QUV786437:QUW786448 RER786437:RES786448 RON786437:ROO786448 RYJ786437:RYK786448 SIF786437:SIG786448 SSB786437:SSC786448 TBX786437:TBY786448 TLT786437:TLU786448 TVP786437:TVQ786448 UFL786437:UFM786448 UPH786437:UPI786448 UZD786437:UZE786448 VIZ786437:VJA786448 VSV786437:VSW786448 WCR786437:WCS786448 WMN786437:WMO786448 WWJ786437:WWK786448 AB851973:AC851984 JX851973:JY851984 TT851973:TU851984 ADP851973:ADQ851984 ANL851973:ANM851984 AXH851973:AXI851984 BHD851973:BHE851984 BQZ851973:BRA851984 CAV851973:CAW851984 CKR851973:CKS851984 CUN851973:CUO851984 DEJ851973:DEK851984 DOF851973:DOG851984 DYB851973:DYC851984 EHX851973:EHY851984 ERT851973:ERU851984 FBP851973:FBQ851984 FLL851973:FLM851984 FVH851973:FVI851984 GFD851973:GFE851984 GOZ851973:GPA851984 GYV851973:GYW851984 HIR851973:HIS851984 HSN851973:HSO851984 ICJ851973:ICK851984 IMF851973:IMG851984 IWB851973:IWC851984 JFX851973:JFY851984 JPT851973:JPU851984 JZP851973:JZQ851984 KJL851973:KJM851984 KTH851973:KTI851984 LDD851973:LDE851984 LMZ851973:LNA851984 LWV851973:LWW851984 MGR851973:MGS851984 MQN851973:MQO851984 NAJ851973:NAK851984 NKF851973:NKG851984 NUB851973:NUC851984 ODX851973:ODY851984 ONT851973:ONU851984 OXP851973:OXQ851984 PHL851973:PHM851984 PRH851973:PRI851984 QBD851973:QBE851984 QKZ851973:QLA851984 QUV851973:QUW851984 RER851973:RES851984 RON851973:ROO851984 RYJ851973:RYK851984 SIF851973:SIG851984 SSB851973:SSC851984 TBX851973:TBY851984 TLT851973:TLU851984 TVP851973:TVQ851984 UFL851973:UFM851984 UPH851973:UPI851984 UZD851973:UZE851984 VIZ851973:VJA851984 VSV851973:VSW851984 WCR851973:WCS851984 WMN851973:WMO851984 WWJ851973:WWK851984 AB917509:AC917520 JX917509:JY917520 TT917509:TU917520 ADP917509:ADQ917520 ANL917509:ANM917520 AXH917509:AXI917520 BHD917509:BHE917520 BQZ917509:BRA917520 CAV917509:CAW917520 CKR917509:CKS917520 CUN917509:CUO917520 DEJ917509:DEK917520 DOF917509:DOG917520 DYB917509:DYC917520 EHX917509:EHY917520 ERT917509:ERU917520 FBP917509:FBQ917520 FLL917509:FLM917520 FVH917509:FVI917520 GFD917509:GFE917520 GOZ917509:GPA917520 GYV917509:GYW917520 HIR917509:HIS917520 HSN917509:HSO917520 ICJ917509:ICK917520 IMF917509:IMG917520 IWB917509:IWC917520 JFX917509:JFY917520 JPT917509:JPU917520 JZP917509:JZQ917520 KJL917509:KJM917520 KTH917509:KTI917520 LDD917509:LDE917520 LMZ917509:LNA917520 LWV917509:LWW917520 MGR917509:MGS917520 MQN917509:MQO917520 NAJ917509:NAK917520 NKF917509:NKG917520 NUB917509:NUC917520 ODX917509:ODY917520 ONT917509:ONU917520 OXP917509:OXQ917520 PHL917509:PHM917520 PRH917509:PRI917520 QBD917509:QBE917520 QKZ917509:QLA917520 QUV917509:QUW917520 RER917509:RES917520 RON917509:ROO917520 RYJ917509:RYK917520 SIF917509:SIG917520 SSB917509:SSC917520 TBX917509:TBY917520 TLT917509:TLU917520 TVP917509:TVQ917520 UFL917509:UFM917520 UPH917509:UPI917520 UZD917509:UZE917520 VIZ917509:VJA917520 VSV917509:VSW917520 WCR917509:WCS917520 WMN917509:WMO917520 WWJ917509:WWK917520 AB983045:AC983056 JX983045:JY983056 TT983045:TU983056 ADP983045:ADQ983056 ANL983045:ANM983056 AXH983045:AXI983056 BHD983045:BHE983056 BQZ983045:BRA983056 CAV983045:CAW983056 CKR983045:CKS983056 CUN983045:CUO983056 DEJ983045:DEK983056 DOF983045:DOG983056 DYB983045:DYC983056 EHX983045:EHY983056 ERT983045:ERU983056 FBP983045:FBQ983056 FLL983045:FLM983056 FVH983045:FVI983056 GFD983045:GFE983056 GOZ983045:GPA983056 GYV983045:GYW983056 HIR983045:HIS983056 HSN983045:HSO983056 ICJ983045:ICK983056 IMF983045:IMG983056 IWB983045:IWC983056 JFX983045:JFY983056 JPT983045:JPU983056 JZP983045:JZQ983056 KJL983045:KJM983056 KTH983045:KTI983056 LDD983045:LDE983056 LMZ983045:LNA983056 LWV983045:LWW983056 MGR983045:MGS983056 MQN983045:MQO983056 NAJ983045:NAK983056 NKF983045:NKG983056 NUB983045:NUC983056 ODX983045:ODY983056 ONT983045:ONU983056 OXP983045:OXQ983056 PHL983045:PHM983056 PRH983045:PRI983056 QBD983045:QBE983056 QKZ983045:QLA983056 QUV983045:QUW983056 RER983045:RES983056 RON983045:ROO983056 RYJ983045:RYK983056 SIF983045:SIG983056 SSB983045:SSC983056 TBX983045:TBY983056 TLT983045:TLU983056 TVP983045:TVQ983056 UFL983045:UFM983056 UPH983045:UPI983056 UZD983045:UZE983056 VIZ983045:VJA983056 VSV983045:VSW983056 WCR983045:WCS983056 WMN983045:WMO983056 WWJ983045:WWK983056 WMN983069:WMO983072 JX29:JY32 TT29:TU32 ADP29:ADQ32 ANL29:ANM32 AXH29:AXI32 BHD29:BHE32 BQZ29:BRA32 CAV29:CAW32 CKR29:CKS32 CUN29:CUO32 DEJ29:DEK32 DOF29:DOG32 DYB29:DYC32 EHX29:EHY32 ERT29:ERU32 FBP29:FBQ32 FLL29:FLM32 FVH29:FVI32 GFD29:GFE32 GOZ29:GPA32 GYV29:GYW32 HIR29:HIS32 HSN29:HSO32 ICJ29:ICK32 IMF29:IMG32 IWB29:IWC32 JFX29:JFY32 JPT29:JPU32 JZP29:JZQ32 KJL29:KJM32 KTH29:KTI32 LDD29:LDE32 LMZ29:LNA32 LWV29:LWW32 MGR29:MGS32 MQN29:MQO32 NAJ29:NAK32 NKF29:NKG32 NUB29:NUC32 ODX29:ODY32 ONT29:ONU32 OXP29:OXQ32 PHL29:PHM32 PRH29:PRI32 QBD29:QBE32 QKZ29:QLA32 QUV29:QUW32 RER29:RES32 RON29:ROO32 RYJ29:RYK32 SIF29:SIG32 SSB29:SSC32 TBX29:TBY32 TLT29:TLU32 TVP29:TVQ32 UFL29:UFM32 UPH29:UPI32 UZD29:UZE32 VIZ29:VJA32 VSV29:VSW32 WCR29:WCS32 WMN29:WMO32 WWJ29:WWK32 AB65565:AC65568 JX65565:JY65568 TT65565:TU65568 ADP65565:ADQ65568 ANL65565:ANM65568 AXH65565:AXI65568 BHD65565:BHE65568 BQZ65565:BRA65568 CAV65565:CAW65568 CKR65565:CKS65568 CUN65565:CUO65568 DEJ65565:DEK65568 DOF65565:DOG65568 DYB65565:DYC65568 EHX65565:EHY65568 ERT65565:ERU65568 FBP65565:FBQ65568 FLL65565:FLM65568 FVH65565:FVI65568 GFD65565:GFE65568 GOZ65565:GPA65568 GYV65565:GYW65568 HIR65565:HIS65568 HSN65565:HSO65568 ICJ65565:ICK65568 IMF65565:IMG65568 IWB65565:IWC65568 JFX65565:JFY65568 JPT65565:JPU65568 JZP65565:JZQ65568 KJL65565:KJM65568 KTH65565:KTI65568 LDD65565:LDE65568 LMZ65565:LNA65568 LWV65565:LWW65568 MGR65565:MGS65568 MQN65565:MQO65568 NAJ65565:NAK65568 NKF65565:NKG65568 NUB65565:NUC65568 ODX65565:ODY65568 ONT65565:ONU65568 OXP65565:OXQ65568 PHL65565:PHM65568 PRH65565:PRI65568 QBD65565:QBE65568 QKZ65565:QLA65568 QUV65565:QUW65568 RER65565:RES65568 RON65565:ROO65568 RYJ65565:RYK65568 SIF65565:SIG65568 SSB65565:SSC65568 TBX65565:TBY65568 TLT65565:TLU65568 TVP65565:TVQ65568 UFL65565:UFM65568 UPH65565:UPI65568 UZD65565:UZE65568 VIZ65565:VJA65568 VSV65565:VSW65568 WCR65565:WCS65568 WMN65565:WMO65568 WWJ65565:WWK65568 AB131101:AC131104 JX131101:JY131104 TT131101:TU131104 ADP131101:ADQ131104 ANL131101:ANM131104 AXH131101:AXI131104 BHD131101:BHE131104 BQZ131101:BRA131104 CAV131101:CAW131104 CKR131101:CKS131104 CUN131101:CUO131104 DEJ131101:DEK131104 DOF131101:DOG131104 DYB131101:DYC131104 EHX131101:EHY131104 ERT131101:ERU131104 FBP131101:FBQ131104 FLL131101:FLM131104 FVH131101:FVI131104 GFD131101:GFE131104 GOZ131101:GPA131104 GYV131101:GYW131104 HIR131101:HIS131104 HSN131101:HSO131104 ICJ131101:ICK131104 IMF131101:IMG131104 IWB131101:IWC131104 JFX131101:JFY131104 JPT131101:JPU131104 JZP131101:JZQ131104 KJL131101:KJM131104 KTH131101:KTI131104 LDD131101:LDE131104 LMZ131101:LNA131104 LWV131101:LWW131104 MGR131101:MGS131104 MQN131101:MQO131104 NAJ131101:NAK131104 NKF131101:NKG131104 NUB131101:NUC131104 ODX131101:ODY131104 ONT131101:ONU131104 OXP131101:OXQ131104 PHL131101:PHM131104 PRH131101:PRI131104 QBD131101:QBE131104 QKZ131101:QLA131104 QUV131101:QUW131104 RER131101:RES131104 RON131101:ROO131104 RYJ131101:RYK131104 SIF131101:SIG131104 SSB131101:SSC131104 TBX131101:TBY131104 TLT131101:TLU131104 TVP131101:TVQ131104 UFL131101:UFM131104 UPH131101:UPI131104 UZD131101:UZE131104 VIZ131101:VJA131104 VSV131101:VSW131104 WCR131101:WCS131104 WMN131101:WMO131104 WWJ131101:WWK131104 AB196637:AC196640 JX196637:JY196640 TT196637:TU196640 ADP196637:ADQ196640 ANL196637:ANM196640 AXH196637:AXI196640 BHD196637:BHE196640 BQZ196637:BRA196640 CAV196637:CAW196640 CKR196637:CKS196640 CUN196637:CUO196640 DEJ196637:DEK196640 DOF196637:DOG196640 DYB196637:DYC196640 EHX196637:EHY196640 ERT196637:ERU196640 FBP196637:FBQ196640 FLL196637:FLM196640 FVH196637:FVI196640 GFD196637:GFE196640 GOZ196637:GPA196640 GYV196637:GYW196640 HIR196637:HIS196640 HSN196637:HSO196640 ICJ196637:ICK196640 IMF196637:IMG196640 IWB196637:IWC196640 JFX196637:JFY196640 JPT196637:JPU196640 JZP196637:JZQ196640 KJL196637:KJM196640 KTH196637:KTI196640 LDD196637:LDE196640 LMZ196637:LNA196640 LWV196637:LWW196640 MGR196637:MGS196640 MQN196637:MQO196640 NAJ196637:NAK196640 NKF196637:NKG196640 NUB196637:NUC196640 ODX196637:ODY196640 ONT196637:ONU196640 OXP196637:OXQ196640 PHL196637:PHM196640 PRH196637:PRI196640 QBD196637:QBE196640 QKZ196637:QLA196640 QUV196637:QUW196640 RER196637:RES196640 RON196637:ROO196640 RYJ196637:RYK196640 SIF196637:SIG196640 SSB196637:SSC196640 TBX196637:TBY196640 TLT196637:TLU196640 TVP196637:TVQ196640 UFL196637:UFM196640 UPH196637:UPI196640 UZD196637:UZE196640 VIZ196637:VJA196640 VSV196637:VSW196640 WCR196637:WCS196640 WMN196637:WMO196640 WWJ196637:WWK196640 AB262173:AC262176 JX262173:JY262176 TT262173:TU262176 ADP262173:ADQ262176 ANL262173:ANM262176 AXH262173:AXI262176 BHD262173:BHE262176 BQZ262173:BRA262176 CAV262173:CAW262176 CKR262173:CKS262176 CUN262173:CUO262176 DEJ262173:DEK262176 DOF262173:DOG262176 DYB262173:DYC262176 EHX262173:EHY262176 ERT262173:ERU262176 FBP262173:FBQ262176 FLL262173:FLM262176 FVH262173:FVI262176 GFD262173:GFE262176 GOZ262173:GPA262176 GYV262173:GYW262176 HIR262173:HIS262176 HSN262173:HSO262176 ICJ262173:ICK262176 IMF262173:IMG262176 IWB262173:IWC262176 JFX262173:JFY262176 JPT262173:JPU262176 JZP262173:JZQ262176 KJL262173:KJM262176 KTH262173:KTI262176 LDD262173:LDE262176 LMZ262173:LNA262176 LWV262173:LWW262176 MGR262173:MGS262176 MQN262173:MQO262176 NAJ262173:NAK262176 NKF262173:NKG262176 NUB262173:NUC262176 ODX262173:ODY262176 ONT262173:ONU262176 OXP262173:OXQ262176 PHL262173:PHM262176 PRH262173:PRI262176 QBD262173:QBE262176 QKZ262173:QLA262176 QUV262173:QUW262176 RER262173:RES262176 RON262173:ROO262176 RYJ262173:RYK262176 SIF262173:SIG262176 SSB262173:SSC262176 TBX262173:TBY262176 TLT262173:TLU262176 TVP262173:TVQ262176 UFL262173:UFM262176 UPH262173:UPI262176 UZD262173:UZE262176 VIZ262173:VJA262176 VSV262173:VSW262176 WCR262173:WCS262176 WMN262173:WMO262176 WWJ262173:WWK262176 AB327709:AC327712 JX327709:JY327712 TT327709:TU327712 ADP327709:ADQ327712 ANL327709:ANM327712 AXH327709:AXI327712 BHD327709:BHE327712 BQZ327709:BRA327712 CAV327709:CAW327712 CKR327709:CKS327712 CUN327709:CUO327712 DEJ327709:DEK327712 DOF327709:DOG327712 DYB327709:DYC327712 EHX327709:EHY327712 ERT327709:ERU327712 FBP327709:FBQ327712 FLL327709:FLM327712 FVH327709:FVI327712 GFD327709:GFE327712 GOZ327709:GPA327712 GYV327709:GYW327712 HIR327709:HIS327712 HSN327709:HSO327712 ICJ327709:ICK327712 IMF327709:IMG327712 IWB327709:IWC327712 JFX327709:JFY327712 JPT327709:JPU327712 JZP327709:JZQ327712 KJL327709:KJM327712 KTH327709:KTI327712 LDD327709:LDE327712 LMZ327709:LNA327712 LWV327709:LWW327712 MGR327709:MGS327712 MQN327709:MQO327712 NAJ327709:NAK327712 NKF327709:NKG327712 NUB327709:NUC327712 ODX327709:ODY327712 ONT327709:ONU327712 OXP327709:OXQ327712 PHL327709:PHM327712 PRH327709:PRI327712 QBD327709:QBE327712 QKZ327709:QLA327712 QUV327709:QUW327712 RER327709:RES327712 RON327709:ROO327712 RYJ327709:RYK327712 SIF327709:SIG327712 SSB327709:SSC327712 TBX327709:TBY327712 TLT327709:TLU327712 TVP327709:TVQ327712 UFL327709:UFM327712 UPH327709:UPI327712 UZD327709:UZE327712 VIZ327709:VJA327712 VSV327709:VSW327712 WCR327709:WCS327712 WMN327709:WMO327712 WWJ327709:WWK327712 AB393245:AC393248 JX393245:JY393248 TT393245:TU393248 ADP393245:ADQ393248 ANL393245:ANM393248 AXH393245:AXI393248 BHD393245:BHE393248 BQZ393245:BRA393248 CAV393245:CAW393248 CKR393245:CKS393248 CUN393245:CUO393248 DEJ393245:DEK393248 DOF393245:DOG393248 DYB393245:DYC393248 EHX393245:EHY393248 ERT393245:ERU393248 FBP393245:FBQ393248 FLL393245:FLM393248 FVH393245:FVI393248 GFD393245:GFE393248 GOZ393245:GPA393248 GYV393245:GYW393248 HIR393245:HIS393248 HSN393245:HSO393248 ICJ393245:ICK393248 IMF393245:IMG393248 IWB393245:IWC393248 JFX393245:JFY393248 JPT393245:JPU393248 JZP393245:JZQ393248 KJL393245:KJM393248 KTH393245:KTI393248 LDD393245:LDE393248 LMZ393245:LNA393248 LWV393245:LWW393248 MGR393245:MGS393248 MQN393245:MQO393248 NAJ393245:NAK393248 NKF393245:NKG393248 NUB393245:NUC393248 ODX393245:ODY393248 ONT393245:ONU393248 OXP393245:OXQ393248 PHL393245:PHM393248 PRH393245:PRI393248 QBD393245:QBE393248 QKZ393245:QLA393248 QUV393245:QUW393248 RER393245:RES393248 RON393245:ROO393248 RYJ393245:RYK393248 SIF393245:SIG393248 SSB393245:SSC393248 TBX393245:TBY393248 TLT393245:TLU393248 TVP393245:TVQ393248 UFL393245:UFM393248 UPH393245:UPI393248 UZD393245:UZE393248 VIZ393245:VJA393248 VSV393245:VSW393248 WCR393245:WCS393248 WMN393245:WMO393248 WWJ393245:WWK393248 AB458781:AC458784 JX458781:JY458784 TT458781:TU458784 ADP458781:ADQ458784 ANL458781:ANM458784 AXH458781:AXI458784 BHD458781:BHE458784 BQZ458781:BRA458784 CAV458781:CAW458784 CKR458781:CKS458784 CUN458781:CUO458784 DEJ458781:DEK458784 DOF458781:DOG458784 DYB458781:DYC458784 EHX458781:EHY458784 ERT458781:ERU458784 FBP458781:FBQ458784 FLL458781:FLM458784 FVH458781:FVI458784 GFD458781:GFE458784 GOZ458781:GPA458784 GYV458781:GYW458784 HIR458781:HIS458784 HSN458781:HSO458784 ICJ458781:ICK458784 IMF458781:IMG458784 IWB458781:IWC458784 JFX458781:JFY458784 JPT458781:JPU458784 JZP458781:JZQ458784 KJL458781:KJM458784 KTH458781:KTI458784 LDD458781:LDE458784 LMZ458781:LNA458784 LWV458781:LWW458784 MGR458781:MGS458784 MQN458781:MQO458784 NAJ458781:NAK458784 NKF458781:NKG458784 NUB458781:NUC458784 ODX458781:ODY458784 ONT458781:ONU458784 OXP458781:OXQ458784 PHL458781:PHM458784 PRH458781:PRI458784 QBD458781:QBE458784 QKZ458781:QLA458784 QUV458781:QUW458784 RER458781:RES458784 RON458781:ROO458784 RYJ458781:RYK458784 SIF458781:SIG458784 SSB458781:SSC458784 TBX458781:TBY458784 TLT458781:TLU458784 TVP458781:TVQ458784 UFL458781:UFM458784 UPH458781:UPI458784 UZD458781:UZE458784 VIZ458781:VJA458784 VSV458781:VSW458784 WCR458781:WCS458784 WMN458781:WMO458784 WWJ458781:WWK458784 AB524317:AC524320 JX524317:JY524320 TT524317:TU524320 ADP524317:ADQ524320 ANL524317:ANM524320 AXH524317:AXI524320 BHD524317:BHE524320 BQZ524317:BRA524320 CAV524317:CAW524320 CKR524317:CKS524320 CUN524317:CUO524320 DEJ524317:DEK524320 DOF524317:DOG524320 DYB524317:DYC524320 EHX524317:EHY524320 ERT524317:ERU524320 FBP524317:FBQ524320 FLL524317:FLM524320 FVH524317:FVI524320 GFD524317:GFE524320 GOZ524317:GPA524320 GYV524317:GYW524320 HIR524317:HIS524320 HSN524317:HSO524320 ICJ524317:ICK524320 IMF524317:IMG524320 IWB524317:IWC524320 JFX524317:JFY524320 JPT524317:JPU524320 JZP524317:JZQ524320 KJL524317:KJM524320 KTH524317:KTI524320 LDD524317:LDE524320 LMZ524317:LNA524320 LWV524317:LWW524320 MGR524317:MGS524320 MQN524317:MQO524320 NAJ524317:NAK524320 NKF524317:NKG524320 NUB524317:NUC524320 ODX524317:ODY524320 ONT524317:ONU524320 OXP524317:OXQ524320 PHL524317:PHM524320 PRH524317:PRI524320 QBD524317:QBE524320 QKZ524317:QLA524320 QUV524317:QUW524320 RER524317:RES524320 RON524317:ROO524320 RYJ524317:RYK524320 SIF524317:SIG524320 SSB524317:SSC524320 TBX524317:TBY524320 TLT524317:TLU524320 TVP524317:TVQ524320 UFL524317:UFM524320 UPH524317:UPI524320 UZD524317:UZE524320 VIZ524317:VJA524320 VSV524317:VSW524320 WCR524317:WCS524320 WMN524317:WMO524320 WWJ524317:WWK524320 AB589853:AC589856 JX589853:JY589856 TT589853:TU589856 ADP589853:ADQ589856 ANL589853:ANM589856 AXH589853:AXI589856 BHD589853:BHE589856 BQZ589853:BRA589856 CAV589853:CAW589856 CKR589853:CKS589856 CUN589853:CUO589856 DEJ589853:DEK589856 DOF589853:DOG589856 DYB589853:DYC589856 EHX589853:EHY589856 ERT589853:ERU589856 FBP589853:FBQ589856 FLL589853:FLM589856 FVH589853:FVI589856 GFD589853:GFE589856 GOZ589853:GPA589856 GYV589853:GYW589856 HIR589853:HIS589856 HSN589853:HSO589856 ICJ589853:ICK589856 IMF589853:IMG589856 IWB589853:IWC589856 JFX589853:JFY589856 JPT589853:JPU589856 JZP589853:JZQ589856 KJL589853:KJM589856 KTH589853:KTI589856 LDD589853:LDE589856 LMZ589853:LNA589856 LWV589853:LWW589856 MGR589853:MGS589856 MQN589853:MQO589856 NAJ589853:NAK589856 NKF589853:NKG589856 NUB589853:NUC589856 ODX589853:ODY589856 ONT589853:ONU589856 OXP589853:OXQ589856 PHL589853:PHM589856 PRH589853:PRI589856 QBD589853:QBE589856 QKZ589853:QLA589856 QUV589853:QUW589856 RER589853:RES589856 RON589853:ROO589856 RYJ589853:RYK589856 SIF589853:SIG589856 SSB589853:SSC589856 TBX589853:TBY589856 TLT589853:TLU589856 TVP589853:TVQ589856 UFL589853:UFM589856 UPH589853:UPI589856 UZD589853:UZE589856 VIZ589853:VJA589856 VSV589853:VSW589856 WCR589853:WCS589856 WMN589853:WMO589856 WWJ589853:WWK589856 AB655389:AC655392 JX655389:JY655392 TT655389:TU655392 ADP655389:ADQ655392 ANL655389:ANM655392 AXH655389:AXI655392 BHD655389:BHE655392 BQZ655389:BRA655392 CAV655389:CAW655392 CKR655389:CKS655392 CUN655389:CUO655392 DEJ655389:DEK655392 DOF655389:DOG655392 DYB655389:DYC655392 EHX655389:EHY655392 ERT655389:ERU655392 FBP655389:FBQ655392 FLL655389:FLM655392 FVH655389:FVI655392 GFD655389:GFE655392 GOZ655389:GPA655392 GYV655389:GYW655392 HIR655389:HIS655392 HSN655389:HSO655392 ICJ655389:ICK655392 IMF655389:IMG655392 IWB655389:IWC655392 JFX655389:JFY655392 JPT655389:JPU655392 JZP655389:JZQ655392 KJL655389:KJM655392 KTH655389:KTI655392 LDD655389:LDE655392 LMZ655389:LNA655392 LWV655389:LWW655392 MGR655389:MGS655392 MQN655389:MQO655392 NAJ655389:NAK655392 NKF655389:NKG655392 NUB655389:NUC655392 ODX655389:ODY655392 ONT655389:ONU655392 OXP655389:OXQ655392 PHL655389:PHM655392 PRH655389:PRI655392 QBD655389:QBE655392 QKZ655389:QLA655392 QUV655389:QUW655392 RER655389:RES655392 RON655389:ROO655392 RYJ655389:RYK655392 SIF655389:SIG655392 SSB655389:SSC655392 TBX655389:TBY655392 TLT655389:TLU655392 TVP655389:TVQ655392 UFL655389:UFM655392 UPH655389:UPI655392 UZD655389:UZE655392 VIZ655389:VJA655392 VSV655389:VSW655392 WCR655389:WCS655392 WMN655389:WMO655392 WWJ655389:WWK655392 AB720925:AC720928 JX720925:JY720928 TT720925:TU720928 ADP720925:ADQ720928 ANL720925:ANM720928 AXH720925:AXI720928 BHD720925:BHE720928 BQZ720925:BRA720928 CAV720925:CAW720928 CKR720925:CKS720928 CUN720925:CUO720928 DEJ720925:DEK720928 DOF720925:DOG720928 DYB720925:DYC720928 EHX720925:EHY720928 ERT720925:ERU720928 FBP720925:FBQ720928 FLL720925:FLM720928 FVH720925:FVI720928 GFD720925:GFE720928 GOZ720925:GPA720928 GYV720925:GYW720928 HIR720925:HIS720928 HSN720925:HSO720928 ICJ720925:ICK720928 IMF720925:IMG720928 IWB720925:IWC720928 JFX720925:JFY720928 JPT720925:JPU720928 JZP720925:JZQ720928 KJL720925:KJM720928 KTH720925:KTI720928 LDD720925:LDE720928 LMZ720925:LNA720928 LWV720925:LWW720928 MGR720925:MGS720928 MQN720925:MQO720928 NAJ720925:NAK720928 NKF720925:NKG720928 NUB720925:NUC720928 ODX720925:ODY720928 ONT720925:ONU720928 OXP720925:OXQ720928 PHL720925:PHM720928 PRH720925:PRI720928 QBD720925:QBE720928 QKZ720925:QLA720928 QUV720925:QUW720928 RER720925:RES720928 RON720925:ROO720928 RYJ720925:RYK720928 SIF720925:SIG720928 SSB720925:SSC720928 TBX720925:TBY720928 TLT720925:TLU720928 TVP720925:TVQ720928 UFL720925:UFM720928 UPH720925:UPI720928 UZD720925:UZE720928 VIZ720925:VJA720928 VSV720925:VSW720928 WCR720925:WCS720928 WMN720925:WMO720928 WWJ720925:WWK720928 AB786461:AC786464 JX786461:JY786464 TT786461:TU786464 ADP786461:ADQ786464 ANL786461:ANM786464 AXH786461:AXI786464 BHD786461:BHE786464 BQZ786461:BRA786464 CAV786461:CAW786464 CKR786461:CKS786464 CUN786461:CUO786464 DEJ786461:DEK786464 DOF786461:DOG786464 DYB786461:DYC786464 EHX786461:EHY786464 ERT786461:ERU786464 FBP786461:FBQ786464 FLL786461:FLM786464 FVH786461:FVI786464 GFD786461:GFE786464 GOZ786461:GPA786464 GYV786461:GYW786464 HIR786461:HIS786464 HSN786461:HSO786464 ICJ786461:ICK786464 IMF786461:IMG786464 IWB786461:IWC786464 JFX786461:JFY786464 JPT786461:JPU786464 JZP786461:JZQ786464 KJL786461:KJM786464 KTH786461:KTI786464 LDD786461:LDE786464 LMZ786461:LNA786464 LWV786461:LWW786464 MGR786461:MGS786464 MQN786461:MQO786464 NAJ786461:NAK786464 NKF786461:NKG786464 NUB786461:NUC786464 ODX786461:ODY786464 ONT786461:ONU786464 OXP786461:OXQ786464 PHL786461:PHM786464 PRH786461:PRI786464 QBD786461:QBE786464 QKZ786461:QLA786464 QUV786461:QUW786464 RER786461:RES786464 RON786461:ROO786464 RYJ786461:RYK786464 SIF786461:SIG786464 SSB786461:SSC786464 TBX786461:TBY786464 TLT786461:TLU786464 TVP786461:TVQ786464 UFL786461:UFM786464 UPH786461:UPI786464 UZD786461:UZE786464 VIZ786461:VJA786464 VSV786461:VSW786464 WCR786461:WCS786464 WMN786461:WMO786464 WWJ786461:WWK786464 AB851997:AC852000 JX851997:JY852000 TT851997:TU852000 ADP851997:ADQ852000 ANL851997:ANM852000 AXH851997:AXI852000 BHD851997:BHE852000 BQZ851997:BRA852000 CAV851997:CAW852000 CKR851997:CKS852000 CUN851997:CUO852000 DEJ851997:DEK852000 DOF851997:DOG852000 DYB851997:DYC852000 EHX851997:EHY852000 ERT851997:ERU852000 FBP851997:FBQ852000 FLL851997:FLM852000 FVH851997:FVI852000 GFD851997:GFE852000 GOZ851997:GPA852000 GYV851997:GYW852000 HIR851997:HIS852000 HSN851997:HSO852000 ICJ851997:ICK852000 IMF851997:IMG852000 IWB851997:IWC852000 JFX851997:JFY852000 JPT851997:JPU852000 JZP851997:JZQ852000 KJL851997:KJM852000 KTH851997:KTI852000 LDD851997:LDE852000 LMZ851997:LNA852000 LWV851997:LWW852000 MGR851997:MGS852000 MQN851997:MQO852000 NAJ851997:NAK852000 NKF851997:NKG852000 NUB851997:NUC852000 ODX851997:ODY852000 ONT851997:ONU852000 OXP851997:OXQ852000 PHL851997:PHM852000 PRH851997:PRI852000 QBD851997:QBE852000 QKZ851997:QLA852000 QUV851997:QUW852000 RER851997:RES852000 RON851997:ROO852000 RYJ851997:RYK852000 SIF851997:SIG852000 SSB851997:SSC852000 TBX851997:TBY852000 TLT851997:TLU852000 TVP851997:TVQ852000 UFL851997:UFM852000 UPH851997:UPI852000 UZD851997:UZE852000 VIZ851997:VJA852000 VSV851997:VSW852000 WCR851997:WCS852000 WMN851997:WMO852000 WWJ851997:WWK852000 AB917533:AC917536 JX917533:JY917536 TT917533:TU917536 ADP917533:ADQ917536 ANL917533:ANM917536 AXH917533:AXI917536 BHD917533:BHE917536 BQZ917533:BRA917536 CAV917533:CAW917536 CKR917533:CKS917536 CUN917533:CUO917536 DEJ917533:DEK917536 DOF917533:DOG917536 DYB917533:DYC917536 EHX917533:EHY917536 ERT917533:ERU917536 FBP917533:FBQ917536 FLL917533:FLM917536 FVH917533:FVI917536 GFD917533:GFE917536 GOZ917533:GPA917536 GYV917533:GYW917536 HIR917533:HIS917536 HSN917533:HSO917536 ICJ917533:ICK917536 IMF917533:IMG917536 IWB917533:IWC917536 JFX917533:JFY917536 JPT917533:JPU917536 JZP917533:JZQ917536 KJL917533:KJM917536 KTH917533:KTI917536 LDD917533:LDE917536 LMZ917533:LNA917536 LWV917533:LWW917536 MGR917533:MGS917536 MQN917533:MQO917536 NAJ917533:NAK917536 NKF917533:NKG917536 NUB917533:NUC917536 ODX917533:ODY917536 ONT917533:ONU917536 OXP917533:OXQ917536 PHL917533:PHM917536 PRH917533:PRI917536 QBD917533:QBE917536 QKZ917533:QLA917536 QUV917533:QUW917536 RER917533:RES917536 RON917533:ROO917536 RYJ917533:RYK917536 SIF917533:SIG917536 SSB917533:SSC917536 TBX917533:TBY917536 TLT917533:TLU917536 TVP917533:TVQ917536 UFL917533:UFM917536 UPH917533:UPI917536 UZD917533:UZE917536 VIZ917533:VJA917536 VSV917533:VSW917536 WCR917533:WCS917536 WMN917533:WMO917536 WWJ917533:WWK917536 AB983069:AC983072 JX983069:JY983072 TT983069:TU983072 ADP983069:ADQ983072 ANL983069:ANM983072 AXH983069:AXI983072 BHD983069:BHE983072 BQZ983069:BRA983072 CAV983069:CAW983072 CKR983069:CKS983072 CUN983069:CUO983072 DEJ983069:DEK983072 DOF983069:DOG983072 DYB983069:DYC983072 EHX983069:EHY983072 ERT983069:ERU983072 FBP983069:FBQ983072 FLL983069:FLM983072 FVH983069:FVI983072 GFD983069:GFE983072 GOZ983069:GPA983072 GYV983069:GYW983072 HIR983069:HIS983072 HSN983069:HSO983072 ICJ983069:ICK983072 IMF983069:IMG983072 IWB983069:IWC983072 JFX983069:JFY983072 JPT983069:JPU983072 JZP983069:JZQ983072 KJL983069:KJM983072 KTH983069:KTI983072 LDD983069:LDE983072 LMZ983069:LNA983072 LWV983069:LWW983072 MGR983069:MGS983072 MQN983069:MQO983072 NAJ983069:NAK983072 NKF983069:NKG983072 NUB983069:NUC983072 ODX983069:ODY983072 ONT983069:ONU983072 OXP983069:OXQ983072 PHL983069:PHM983072 PRH983069:PRI983072 QBD983069:QBE983072 QKZ983069:QLA983072 QUV983069:QUW983072 RER983069:RES983072 RON983069:ROO983072 RYJ983069:RYK983072 SIF983069:SIG983072 SSB983069:SSC983072 TBX983069:TBY983072 TLT983069:TLU983072 TVP983069:TVQ983072 UFL983069:UFM983072 UPH983069:UPI983072 UZD983069:UZE983072 VIZ983069:VJA983072 VSV983069:VSW983072 WCR983069:WCS983072" xr:uid="{5D1D6458-78EE-4983-BD49-B35559261E00}">
      <formula1>"適,否,　　"</formula1>
    </dataValidation>
  </dataValidations>
  <printOptions horizontalCentered="1"/>
  <pageMargins left="0.39370078740157483" right="0.39370078740157483" top="0.39370078740157483" bottom="0.19685039370078741" header="0.55118110236220474" footer="0.19685039370078741"/>
  <pageSetup paperSize="9" fitToHeight="0" orientation="portrait" blackAndWhite="1" r:id="rId1"/>
  <headerFooter alignWithMargins="0">
    <oddFooter>&amp;C- 付属資料&amp;P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1F5B7-8A3D-4DA0-9D0F-8AAE03164EDC}">
  <sheetPr>
    <tabColor rgb="FFFFFF00"/>
    <pageSetUpPr fitToPage="1"/>
  </sheetPr>
  <dimension ref="A1:BK86"/>
  <sheetViews>
    <sheetView showZeros="0" view="pageBreakPreview" zoomScaleNormal="100" zoomScaleSheetLayoutView="100" zoomScalePageLayoutView="85" workbookViewId="0">
      <selection activeCell="BH10" sqref="BH10:BI10"/>
    </sheetView>
  </sheetViews>
  <sheetFormatPr defaultColWidth="0" defaultRowHeight="10.5"/>
  <cols>
    <col min="1" max="1" width="4.625" style="209" customWidth="1"/>
    <col min="2" max="2" width="2.625" style="209" customWidth="1"/>
    <col min="3" max="4" width="8.625" style="209" customWidth="1"/>
    <col min="5" max="5" width="8.75" style="209" customWidth="1"/>
    <col min="6" max="61" width="1.875" style="209" customWidth="1"/>
    <col min="62" max="62" width="9.625" style="209" customWidth="1"/>
    <col min="63" max="63" width="3.625" style="209" customWidth="1"/>
    <col min="64" max="256" width="0" style="209" hidden="1"/>
    <col min="257" max="257" width="0.875" style="209" customWidth="1"/>
    <col min="258" max="258" width="4.625" style="209" customWidth="1"/>
    <col min="259" max="259" width="2.625" style="209" customWidth="1"/>
    <col min="260" max="261" width="8.625" style="209" customWidth="1"/>
    <col min="262" max="317" width="1.875" style="209" customWidth="1"/>
    <col min="318" max="318" width="9.625" style="209" customWidth="1"/>
    <col min="319" max="319" width="2.625" style="209" customWidth="1"/>
    <col min="320" max="513" width="0" style="209" hidden="1"/>
    <col min="514" max="514" width="4.625" style="209" customWidth="1"/>
    <col min="515" max="515" width="2.625" style="209" customWidth="1"/>
    <col min="516" max="517" width="8.625" style="209" customWidth="1"/>
    <col min="518" max="573" width="1.875" style="209" customWidth="1"/>
    <col min="574" max="574" width="9.625" style="209" customWidth="1"/>
    <col min="575" max="575" width="2.625" style="209" customWidth="1"/>
    <col min="576" max="769" width="0" style="209" hidden="1"/>
    <col min="770" max="770" width="4.625" style="209" customWidth="1"/>
    <col min="771" max="771" width="2.625" style="209" customWidth="1"/>
    <col min="772" max="773" width="8.625" style="209" customWidth="1"/>
    <col min="774" max="829" width="1.875" style="209" customWidth="1"/>
    <col min="830" max="830" width="9.625" style="209" customWidth="1"/>
    <col min="831" max="831" width="2.625" style="209" customWidth="1"/>
    <col min="832" max="1025" width="0" style="209" hidden="1"/>
    <col min="1026" max="1026" width="4.625" style="209" customWidth="1"/>
    <col min="1027" max="1027" width="2.625" style="209" customWidth="1"/>
    <col min="1028" max="1029" width="8.625" style="209" customWidth="1"/>
    <col min="1030" max="1085" width="1.875" style="209" customWidth="1"/>
    <col min="1086" max="1086" width="9.625" style="209" customWidth="1"/>
    <col min="1087" max="1087" width="2.625" style="209" customWidth="1"/>
    <col min="1088" max="1281" width="0" style="209" hidden="1"/>
    <col min="1282" max="1282" width="4.625" style="209" customWidth="1"/>
    <col min="1283" max="1283" width="2.625" style="209" customWidth="1"/>
    <col min="1284" max="1285" width="8.625" style="209" customWidth="1"/>
    <col min="1286" max="1341" width="1.875" style="209" customWidth="1"/>
    <col min="1342" max="1342" width="9.625" style="209" customWidth="1"/>
    <col min="1343" max="1343" width="2.625" style="209" customWidth="1"/>
    <col min="1344" max="1537" width="0" style="209" hidden="1"/>
    <col min="1538" max="1538" width="4.625" style="209" customWidth="1"/>
    <col min="1539" max="1539" width="2.625" style="209" customWidth="1"/>
    <col min="1540" max="1541" width="8.625" style="209" customWidth="1"/>
    <col min="1542" max="1597" width="1.875" style="209" customWidth="1"/>
    <col min="1598" max="1598" width="9.625" style="209" customWidth="1"/>
    <col min="1599" max="1599" width="2.625" style="209" customWidth="1"/>
    <col min="1600" max="1793" width="0" style="209" hidden="1"/>
    <col min="1794" max="1794" width="4.625" style="209" customWidth="1"/>
    <col min="1795" max="1795" width="2.625" style="209" customWidth="1"/>
    <col min="1796" max="1797" width="8.625" style="209" customWidth="1"/>
    <col min="1798" max="1853" width="1.875" style="209" customWidth="1"/>
    <col min="1854" max="1854" width="9.625" style="209" customWidth="1"/>
    <col min="1855" max="1855" width="2.625" style="209" customWidth="1"/>
    <col min="1856" max="2049" width="0" style="209" hidden="1"/>
    <col min="2050" max="2050" width="4.625" style="209" customWidth="1"/>
    <col min="2051" max="2051" width="2.625" style="209" customWidth="1"/>
    <col min="2052" max="2053" width="8.625" style="209" customWidth="1"/>
    <col min="2054" max="2109" width="1.875" style="209" customWidth="1"/>
    <col min="2110" max="2110" width="9.625" style="209" customWidth="1"/>
    <col min="2111" max="2111" width="2.625" style="209" customWidth="1"/>
    <col min="2112" max="2305" width="0" style="209" hidden="1"/>
    <col min="2306" max="2306" width="4.625" style="209" customWidth="1"/>
    <col min="2307" max="2307" width="2.625" style="209" customWidth="1"/>
    <col min="2308" max="2309" width="8.625" style="209" customWidth="1"/>
    <col min="2310" max="2365" width="1.875" style="209" customWidth="1"/>
    <col min="2366" max="2366" width="9.625" style="209" customWidth="1"/>
    <col min="2367" max="2367" width="2.625" style="209" customWidth="1"/>
    <col min="2368" max="2561" width="0" style="209" hidden="1"/>
    <col min="2562" max="2562" width="4.625" style="209" customWidth="1"/>
    <col min="2563" max="2563" width="2.625" style="209" customWidth="1"/>
    <col min="2564" max="2565" width="8.625" style="209" customWidth="1"/>
    <col min="2566" max="2621" width="1.875" style="209" customWidth="1"/>
    <col min="2622" max="2622" width="9.625" style="209" customWidth="1"/>
    <col min="2623" max="2623" width="2.625" style="209" customWidth="1"/>
    <col min="2624" max="2817" width="0" style="209" hidden="1"/>
    <col min="2818" max="2818" width="4.625" style="209" customWidth="1"/>
    <col min="2819" max="2819" width="2.625" style="209" customWidth="1"/>
    <col min="2820" max="2821" width="8.625" style="209" customWidth="1"/>
    <col min="2822" max="2877" width="1.875" style="209" customWidth="1"/>
    <col min="2878" max="2878" width="9.625" style="209" customWidth="1"/>
    <col min="2879" max="2879" width="2.625" style="209" customWidth="1"/>
    <col min="2880" max="3073" width="0" style="209" hidden="1"/>
    <col min="3074" max="3074" width="4.625" style="209" customWidth="1"/>
    <col min="3075" max="3075" width="2.625" style="209" customWidth="1"/>
    <col min="3076" max="3077" width="8.625" style="209" customWidth="1"/>
    <col min="3078" max="3133" width="1.875" style="209" customWidth="1"/>
    <col min="3134" max="3134" width="9.625" style="209" customWidth="1"/>
    <col min="3135" max="3135" width="2.625" style="209" customWidth="1"/>
    <col min="3136" max="3329" width="0" style="209" hidden="1"/>
    <col min="3330" max="3330" width="4.625" style="209" customWidth="1"/>
    <col min="3331" max="3331" width="2.625" style="209" customWidth="1"/>
    <col min="3332" max="3333" width="8.625" style="209" customWidth="1"/>
    <col min="3334" max="3389" width="1.875" style="209" customWidth="1"/>
    <col min="3390" max="3390" width="9.625" style="209" customWidth="1"/>
    <col min="3391" max="3391" width="2.625" style="209" customWidth="1"/>
    <col min="3392" max="3585" width="0" style="209" hidden="1"/>
    <col min="3586" max="3586" width="4.625" style="209" customWidth="1"/>
    <col min="3587" max="3587" width="2.625" style="209" customWidth="1"/>
    <col min="3588" max="3589" width="8.625" style="209" customWidth="1"/>
    <col min="3590" max="3645" width="1.875" style="209" customWidth="1"/>
    <col min="3646" max="3646" width="9.625" style="209" customWidth="1"/>
    <col min="3647" max="3647" width="2.625" style="209" customWidth="1"/>
    <col min="3648" max="3841" width="0" style="209" hidden="1"/>
    <col min="3842" max="3842" width="4.625" style="209" customWidth="1"/>
    <col min="3843" max="3843" width="2.625" style="209" customWidth="1"/>
    <col min="3844" max="3845" width="8.625" style="209" customWidth="1"/>
    <col min="3846" max="3901" width="1.875" style="209" customWidth="1"/>
    <col min="3902" max="3902" width="9.625" style="209" customWidth="1"/>
    <col min="3903" max="3903" width="2.625" style="209" customWidth="1"/>
    <col min="3904" max="4097" width="0" style="209" hidden="1"/>
    <col min="4098" max="4098" width="4.625" style="209" customWidth="1"/>
    <col min="4099" max="4099" width="2.625" style="209" customWidth="1"/>
    <col min="4100" max="4101" width="8.625" style="209" customWidth="1"/>
    <col min="4102" max="4157" width="1.875" style="209" customWidth="1"/>
    <col min="4158" max="4158" width="9.625" style="209" customWidth="1"/>
    <col min="4159" max="4159" width="2.625" style="209" customWidth="1"/>
    <col min="4160" max="4353" width="0" style="209" hidden="1"/>
    <col min="4354" max="4354" width="4.625" style="209" customWidth="1"/>
    <col min="4355" max="4355" width="2.625" style="209" customWidth="1"/>
    <col min="4356" max="4357" width="8.625" style="209" customWidth="1"/>
    <col min="4358" max="4413" width="1.875" style="209" customWidth="1"/>
    <col min="4414" max="4414" width="9.625" style="209" customWidth="1"/>
    <col min="4415" max="4415" width="2.625" style="209" customWidth="1"/>
    <col min="4416" max="4609" width="0" style="209" hidden="1"/>
    <col min="4610" max="4610" width="4.625" style="209" customWidth="1"/>
    <col min="4611" max="4611" width="2.625" style="209" customWidth="1"/>
    <col min="4612" max="4613" width="8.625" style="209" customWidth="1"/>
    <col min="4614" max="4669" width="1.875" style="209" customWidth="1"/>
    <col min="4670" max="4670" width="9.625" style="209" customWidth="1"/>
    <col min="4671" max="4671" width="2.625" style="209" customWidth="1"/>
    <col min="4672" max="4865" width="0" style="209" hidden="1"/>
    <col min="4866" max="4866" width="4.625" style="209" customWidth="1"/>
    <col min="4867" max="4867" width="2.625" style="209" customWidth="1"/>
    <col min="4868" max="4869" width="8.625" style="209" customWidth="1"/>
    <col min="4870" max="4925" width="1.875" style="209" customWidth="1"/>
    <col min="4926" max="4926" width="9.625" style="209" customWidth="1"/>
    <col min="4927" max="4927" width="2.625" style="209" customWidth="1"/>
    <col min="4928" max="5121" width="0" style="209" hidden="1"/>
    <col min="5122" max="5122" width="4.625" style="209" customWidth="1"/>
    <col min="5123" max="5123" width="2.625" style="209" customWidth="1"/>
    <col min="5124" max="5125" width="8.625" style="209" customWidth="1"/>
    <col min="5126" max="5181" width="1.875" style="209" customWidth="1"/>
    <col min="5182" max="5182" width="9.625" style="209" customWidth="1"/>
    <col min="5183" max="5183" width="2.625" style="209" customWidth="1"/>
    <col min="5184" max="5377" width="0" style="209" hidden="1"/>
    <col min="5378" max="5378" width="4.625" style="209" customWidth="1"/>
    <col min="5379" max="5379" width="2.625" style="209" customWidth="1"/>
    <col min="5380" max="5381" width="8.625" style="209" customWidth="1"/>
    <col min="5382" max="5437" width="1.875" style="209" customWidth="1"/>
    <col min="5438" max="5438" width="9.625" style="209" customWidth="1"/>
    <col min="5439" max="5439" width="2.625" style="209" customWidth="1"/>
    <col min="5440" max="5633" width="0" style="209" hidden="1"/>
    <col min="5634" max="5634" width="4.625" style="209" customWidth="1"/>
    <col min="5635" max="5635" width="2.625" style="209" customWidth="1"/>
    <col min="5636" max="5637" width="8.625" style="209" customWidth="1"/>
    <col min="5638" max="5693" width="1.875" style="209" customWidth="1"/>
    <col min="5694" max="5694" width="9.625" style="209" customWidth="1"/>
    <col min="5695" max="5695" width="2.625" style="209" customWidth="1"/>
    <col min="5696" max="5889" width="0" style="209" hidden="1"/>
    <col min="5890" max="5890" width="4.625" style="209" customWidth="1"/>
    <col min="5891" max="5891" width="2.625" style="209" customWidth="1"/>
    <col min="5892" max="5893" width="8.625" style="209" customWidth="1"/>
    <col min="5894" max="5949" width="1.875" style="209" customWidth="1"/>
    <col min="5950" max="5950" width="9.625" style="209" customWidth="1"/>
    <col min="5951" max="5951" width="2.625" style="209" customWidth="1"/>
    <col min="5952" max="6145" width="0" style="209" hidden="1"/>
    <col min="6146" max="6146" width="4.625" style="209" customWidth="1"/>
    <col min="6147" max="6147" width="2.625" style="209" customWidth="1"/>
    <col min="6148" max="6149" width="8.625" style="209" customWidth="1"/>
    <col min="6150" max="6205" width="1.875" style="209" customWidth="1"/>
    <col min="6206" max="6206" width="9.625" style="209" customWidth="1"/>
    <col min="6207" max="6207" width="2.625" style="209" customWidth="1"/>
    <col min="6208" max="6401" width="0" style="209" hidden="1"/>
    <col min="6402" max="6402" width="4.625" style="209" customWidth="1"/>
    <col min="6403" max="6403" width="2.625" style="209" customWidth="1"/>
    <col min="6404" max="6405" width="8.625" style="209" customWidth="1"/>
    <col min="6406" max="6461" width="1.875" style="209" customWidth="1"/>
    <col min="6462" max="6462" width="9.625" style="209" customWidth="1"/>
    <col min="6463" max="6463" width="2.625" style="209" customWidth="1"/>
    <col min="6464" max="6657" width="0" style="209" hidden="1"/>
    <col min="6658" max="6658" width="4.625" style="209" customWidth="1"/>
    <col min="6659" max="6659" width="2.625" style="209" customWidth="1"/>
    <col min="6660" max="6661" width="8.625" style="209" customWidth="1"/>
    <col min="6662" max="6717" width="1.875" style="209" customWidth="1"/>
    <col min="6718" max="6718" width="9.625" style="209" customWidth="1"/>
    <col min="6719" max="6719" width="2.625" style="209" customWidth="1"/>
    <col min="6720" max="6913" width="0" style="209" hidden="1"/>
    <col min="6914" max="6914" width="4.625" style="209" customWidth="1"/>
    <col min="6915" max="6915" width="2.625" style="209" customWidth="1"/>
    <col min="6916" max="6917" width="8.625" style="209" customWidth="1"/>
    <col min="6918" max="6973" width="1.875" style="209" customWidth="1"/>
    <col min="6974" max="6974" width="9.625" style="209" customWidth="1"/>
    <col min="6975" max="6975" width="2.625" style="209" customWidth="1"/>
    <col min="6976" max="7169" width="0" style="209" hidden="1"/>
    <col min="7170" max="7170" width="4.625" style="209" customWidth="1"/>
    <col min="7171" max="7171" width="2.625" style="209" customWidth="1"/>
    <col min="7172" max="7173" width="8.625" style="209" customWidth="1"/>
    <col min="7174" max="7229" width="1.875" style="209" customWidth="1"/>
    <col min="7230" max="7230" width="9.625" style="209" customWidth="1"/>
    <col min="7231" max="7231" width="2.625" style="209" customWidth="1"/>
    <col min="7232" max="7425" width="0" style="209" hidden="1"/>
    <col min="7426" max="7426" width="4.625" style="209" customWidth="1"/>
    <col min="7427" max="7427" width="2.625" style="209" customWidth="1"/>
    <col min="7428" max="7429" width="8.625" style="209" customWidth="1"/>
    <col min="7430" max="7485" width="1.875" style="209" customWidth="1"/>
    <col min="7486" max="7486" width="9.625" style="209" customWidth="1"/>
    <col min="7487" max="7487" width="2.625" style="209" customWidth="1"/>
    <col min="7488" max="7681" width="0" style="209" hidden="1"/>
    <col min="7682" max="7682" width="4.625" style="209" customWidth="1"/>
    <col min="7683" max="7683" width="2.625" style="209" customWidth="1"/>
    <col min="7684" max="7685" width="8.625" style="209" customWidth="1"/>
    <col min="7686" max="7741" width="1.875" style="209" customWidth="1"/>
    <col min="7742" max="7742" width="9.625" style="209" customWidth="1"/>
    <col min="7743" max="7743" width="2.625" style="209" customWidth="1"/>
    <col min="7744" max="7937" width="0" style="209" hidden="1"/>
    <col min="7938" max="7938" width="4.625" style="209" customWidth="1"/>
    <col min="7939" max="7939" width="2.625" style="209" customWidth="1"/>
    <col min="7940" max="7941" width="8.625" style="209" customWidth="1"/>
    <col min="7942" max="7997" width="1.875" style="209" customWidth="1"/>
    <col min="7998" max="7998" width="9.625" style="209" customWidth="1"/>
    <col min="7999" max="7999" width="2.625" style="209" customWidth="1"/>
    <col min="8000" max="8193" width="0" style="209" hidden="1"/>
    <col min="8194" max="8194" width="4.625" style="209" customWidth="1"/>
    <col min="8195" max="8195" width="2.625" style="209" customWidth="1"/>
    <col min="8196" max="8197" width="8.625" style="209" customWidth="1"/>
    <col min="8198" max="8253" width="1.875" style="209" customWidth="1"/>
    <col min="8254" max="8254" width="9.625" style="209" customWidth="1"/>
    <col min="8255" max="8255" width="2.625" style="209" customWidth="1"/>
    <col min="8256" max="8449" width="0" style="209" hidden="1"/>
    <col min="8450" max="8450" width="4.625" style="209" customWidth="1"/>
    <col min="8451" max="8451" width="2.625" style="209" customWidth="1"/>
    <col min="8452" max="8453" width="8.625" style="209" customWidth="1"/>
    <col min="8454" max="8509" width="1.875" style="209" customWidth="1"/>
    <col min="8510" max="8510" width="9.625" style="209" customWidth="1"/>
    <col min="8511" max="8511" width="2.625" style="209" customWidth="1"/>
    <col min="8512" max="8705" width="0" style="209" hidden="1"/>
    <col min="8706" max="8706" width="4.625" style="209" customWidth="1"/>
    <col min="8707" max="8707" width="2.625" style="209" customWidth="1"/>
    <col min="8708" max="8709" width="8.625" style="209" customWidth="1"/>
    <col min="8710" max="8765" width="1.875" style="209" customWidth="1"/>
    <col min="8766" max="8766" width="9.625" style="209" customWidth="1"/>
    <col min="8767" max="8767" width="2.625" style="209" customWidth="1"/>
    <col min="8768" max="8961" width="0" style="209" hidden="1"/>
    <col min="8962" max="8962" width="4.625" style="209" customWidth="1"/>
    <col min="8963" max="8963" width="2.625" style="209" customWidth="1"/>
    <col min="8964" max="8965" width="8.625" style="209" customWidth="1"/>
    <col min="8966" max="9021" width="1.875" style="209" customWidth="1"/>
    <col min="9022" max="9022" width="9.625" style="209" customWidth="1"/>
    <col min="9023" max="9023" width="2.625" style="209" customWidth="1"/>
    <col min="9024" max="9217" width="0" style="209" hidden="1"/>
    <col min="9218" max="9218" width="4.625" style="209" customWidth="1"/>
    <col min="9219" max="9219" width="2.625" style="209" customWidth="1"/>
    <col min="9220" max="9221" width="8.625" style="209" customWidth="1"/>
    <col min="9222" max="9277" width="1.875" style="209" customWidth="1"/>
    <col min="9278" max="9278" width="9.625" style="209" customWidth="1"/>
    <col min="9279" max="9279" width="2.625" style="209" customWidth="1"/>
    <col min="9280" max="9473" width="0" style="209" hidden="1"/>
    <col min="9474" max="9474" width="4.625" style="209" customWidth="1"/>
    <col min="9475" max="9475" width="2.625" style="209" customWidth="1"/>
    <col min="9476" max="9477" width="8.625" style="209" customWidth="1"/>
    <col min="9478" max="9533" width="1.875" style="209" customWidth="1"/>
    <col min="9534" max="9534" width="9.625" style="209" customWidth="1"/>
    <col min="9535" max="9535" width="2.625" style="209" customWidth="1"/>
    <col min="9536" max="9729" width="0" style="209" hidden="1"/>
    <col min="9730" max="9730" width="4.625" style="209" customWidth="1"/>
    <col min="9731" max="9731" width="2.625" style="209" customWidth="1"/>
    <col min="9732" max="9733" width="8.625" style="209" customWidth="1"/>
    <col min="9734" max="9789" width="1.875" style="209" customWidth="1"/>
    <col min="9790" max="9790" width="9.625" style="209" customWidth="1"/>
    <col min="9791" max="9791" width="2.625" style="209" customWidth="1"/>
    <col min="9792" max="9985" width="0" style="209" hidden="1"/>
    <col min="9986" max="9986" width="4.625" style="209" customWidth="1"/>
    <col min="9987" max="9987" width="2.625" style="209" customWidth="1"/>
    <col min="9988" max="9989" width="8.625" style="209" customWidth="1"/>
    <col min="9990" max="10045" width="1.875" style="209" customWidth="1"/>
    <col min="10046" max="10046" width="9.625" style="209" customWidth="1"/>
    <col min="10047" max="10047" width="2.625" style="209" customWidth="1"/>
    <col min="10048" max="10241" width="0" style="209" hidden="1"/>
    <col min="10242" max="10242" width="4.625" style="209" customWidth="1"/>
    <col min="10243" max="10243" width="2.625" style="209" customWidth="1"/>
    <col min="10244" max="10245" width="8.625" style="209" customWidth="1"/>
    <col min="10246" max="10301" width="1.875" style="209" customWidth="1"/>
    <col min="10302" max="10302" width="9.625" style="209" customWidth="1"/>
    <col min="10303" max="10303" width="2.625" style="209" customWidth="1"/>
    <col min="10304" max="10497" width="0" style="209" hidden="1"/>
    <col min="10498" max="10498" width="4.625" style="209" customWidth="1"/>
    <col min="10499" max="10499" width="2.625" style="209" customWidth="1"/>
    <col min="10500" max="10501" width="8.625" style="209" customWidth="1"/>
    <col min="10502" max="10557" width="1.875" style="209" customWidth="1"/>
    <col min="10558" max="10558" width="9.625" style="209" customWidth="1"/>
    <col min="10559" max="10559" width="2.625" style="209" customWidth="1"/>
    <col min="10560" max="10753" width="0" style="209" hidden="1"/>
    <col min="10754" max="10754" width="4.625" style="209" customWidth="1"/>
    <col min="10755" max="10755" width="2.625" style="209" customWidth="1"/>
    <col min="10756" max="10757" width="8.625" style="209" customWidth="1"/>
    <col min="10758" max="10813" width="1.875" style="209" customWidth="1"/>
    <col min="10814" max="10814" width="9.625" style="209" customWidth="1"/>
    <col min="10815" max="10815" width="2.625" style="209" customWidth="1"/>
    <col min="10816" max="11009" width="0" style="209" hidden="1"/>
    <col min="11010" max="11010" width="4.625" style="209" customWidth="1"/>
    <col min="11011" max="11011" width="2.625" style="209" customWidth="1"/>
    <col min="11012" max="11013" width="8.625" style="209" customWidth="1"/>
    <col min="11014" max="11069" width="1.875" style="209" customWidth="1"/>
    <col min="11070" max="11070" width="9.625" style="209" customWidth="1"/>
    <col min="11071" max="11071" width="2.625" style="209" customWidth="1"/>
    <col min="11072" max="11265" width="0" style="209" hidden="1"/>
    <col min="11266" max="11266" width="4.625" style="209" customWidth="1"/>
    <col min="11267" max="11267" width="2.625" style="209" customWidth="1"/>
    <col min="11268" max="11269" width="8.625" style="209" customWidth="1"/>
    <col min="11270" max="11325" width="1.875" style="209" customWidth="1"/>
    <col min="11326" max="11326" width="9.625" style="209" customWidth="1"/>
    <col min="11327" max="11327" width="2.625" style="209" customWidth="1"/>
    <col min="11328" max="11521" width="0" style="209" hidden="1"/>
    <col min="11522" max="11522" width="4.625" style="209" customWidth="1"/>
    <col min="11523" max="11523" width="2.625" style="209" customWidth="1"/>
    <col min="11524" max="11525" width="8.625" style="209" customWidth="1"/>
    <col min="11526" max="11581" width="1.875" style="209" customWidth="1"/>
    <col min="11582" max="11582" width="9.625" style="209" customWidth="1"/>
    <col min="11583" max="11583" width="2.625" style="209" customWidth="1"/>
    <col min="11584" max="11777" width="0" style="209" hidden="1"/>
    <col min="11778" max="11778" width="4.625" style="209" customWidth="1"/>
    <col min="11779" max="11779" width="2.625" style="209" customWidth="1"/>
    <col min="11780" max="11781" width="8.625" style="209" customWidth="1"/>
    <col min="11782" max="11837" width="1.875" style="209" customWidth="1"/>
    <col min="11838" max="11838" width="9.625" style="209" customWidth="1"/>
    <col min="11839" max="11839" width="2.625" style="209" customWidth="1"/>
    <col min="11840" max="12033" width="0" style="209" hidden="1"/>
    <col min="12034" max="12034" width="4.625" style="209" customWidth="1"/>
    <col min="12035" max="12035" width="2.625" style="209" customWidth="1"/>
    <col min="12036" max="12037" width="8.625" style="209" customWidth="1"/>
    <col min="12038" max="12093" width="1.875" style="209" customWidth="1"/>
    <col min="12094" max="12094" width="9.625" style="209" customWidth="1"/>
    <col min="12095" max="12095" width="2.625" style="209" customWidth="1"/>
    <col min="12096" max="12289" width="0" style="209" hidden="1"/>
    <col min="12290" max="12290" width="4.625" style="209" customWidth="1"/>
    <col min="12291" max="12291" width="2.625" style="209" customWidth="1"/>
    <col min="12292" max="12293" width="8.625" style="209" customWidth="1"/>
    <col min="12294" max="12349" width="1.875" style="209" customWidth="1"/>
    <col min="12350" max="12350" width="9.625" style="209" customWidth="1"/>
    <col min="12351" max="12351" width="2.625" style="209" customWidth="1"/>
    <col min="12352" max="12545" width="0" style="209" hidden="1"/>
    <col min="12546" max="12546" width="4.625" style="209" customWidth="1"/>
    <col min="12547" max="12547" width="2.625" style="209" customWidth="1"/>
    <col min="12548" max="12549" width="8.625" style="209" customWidth="1"/>
    <col min="12550" max="12605" width="1.875" style="209" customWidth="1"/>
    <col min="12606" max="12606" width="9.625" style="209" customWidth="1"/>
    <col min="12607" max="12607" width="2.625" style="209" customWidth="1"/>
    <col min="12608" max="12801" width="0" style="209" hidden="1"/>
    <col min="12802" max="12802" width="4.625" style="209" customWidth="1"/>
    <col min="12803" max="12803" width="2.625" style="209" customWidth="1"/>
    <col min="12804" max="12805" width="8.625" style="209" customWidth="1"/>
    <col min="12806" max="12861" width="1.875" style="209" customWidth="1"/>
    <col min="12862" max="12862" width="9.625" style="209" customWidth="1"/>
    <col min="12863" max="12863" width="2.625" style="209" customWidth="1"/>
    <col min="12864" max="13057" width="0" style="209" hidden="1"/>
    <col min="13058" max="13058" width="4.625" style="209" customWidth="1"/>
    <col min="13059" max="13059" width="2.625" style="209" customWidth="1"/>
    <col min="13060" max="13061" width="8.625" style="209" customWidth="1"/>
    <col min="13062" max="13117" width="1.875" style="209" customWidth="1"/>
    <col min="13118" max="13118" width="9.625" style="209" customWidth="1"/>
    <col min="13119" max="13119" width="2.625" style="209" customWidth="1"/>
    <col min="13120" max="13313" width="0" style="209" hidden="1"/>
    <col min="13314" max="13314" width="4.625" style="209" customWidth="1"/>
    <col min="13315" max="13315" width="2.625" style="209" customWidth="1"/>
    <col min="13316" max="13317" width="8.625" style="209" customWidth="1"/>
    <col min="13318" max="13373" width="1.875" style="209" customWidth="1"/>
    <col min="13374" max="13374" width="9.625" style="209" customWidth="1"/>
    <col min="13375" max="13375" width="2.625" style="209" customWidth="1"/>
    <col min="13376" max="13569" width="0" style="209" hidden="1"/>
    <col min="13570" max="13570" width="4.625" style="209" customWidth="1"/>
    <col min="13571" max="13571" width="2.625" style="209" customWidth="1"/>
    <col min="13572" max="13573" width="8.625" style="209" customWidth="1"/>
    <col min="13574" max="13629" width="1.875" style="209" customWidth="1"/>
    <col min="13630" max="13630" width="9.625" style="209" customWidth="1"/>
    <col min="13631" max="13631" width="2.625" style="209" customWidth="1"/>
    <col min="13632" max="13825" width="0" style="209" hidden="1"/>
    <col min="13826" max="13826" width="4.625" style="209" customWidth="1"/>
    <col min="13827" max="13827" width="2.625" style="209" customWidth="1"/>
    <col min="13828" max="13829" width="8.625" style="209" customWidth="1"/>
    <col min="13830" max="13885" width="1.875" style="209" customWidth="1"/>
    <col min="13886" max="13886" width="9.625" style="209" customWidth="1"/>
    <col min="13887" max="13887" width="2.625" style="209" customWidth="1"/>
    <col min="13888" max="14081" width="0" style="209" hidden="1"/>
    <col min="14082" max="14082" width="4.625" style="209" customWidth="1"/>
    <col min="14083" max="14083" width="2.625" style="209" customWidth="1"/>
    <col min="14084" max="14085" width="8.625" style="209" customWidth="1"/>
    <col min="14086" max="14141" width="1.875" style="209" customWidth="1"/>
    <col min="14142" max="14142" width="9.625" style="209" customWidth="1"/>
    <col min="14143" max="14143" width="2.625" style="209" customWidth="1"/>
    <col min="14144" max="14337" width="0" style="209" hidden="1"/>
    <col min="14338" max="14338" width="4.625" style="209" customWidth="1"/>
    <col min="14339" max="14339" width="2.625" style="209" customWidth="1"/>
    <col min="14340" max="14341" width="8.625" style="209" customWidth="1"/>
    <col min="14342" max="14397" width="1.875" style="209" customWidth="1"/>
    <col min="14398" max="14398" width="9.625" style="209" customWidth="1"/>
    <col min="14399" max="14399" width="2.625" style="209" customWidth="1"/>
    <col min="14400" max="14593" width="0" style="209" hidden="1"/>
    <col min="14594" max="14594" width="4.625" style="209" customWidth="1"/>
    <col min="14595" max="14595" width="2.625" style="209" customWidth="1"/>
    <col min="14596" max="14597" width="8.625" style="209" customWidth="1"/>
    <col min="14598" max="14653" width="1.875" style="209" customWidth="1"/>
    <col min="14654" max="14654" width="9.625" style="209" customWidth="1"/>
    <col min="14655" max="14655" width="2.625" style="209" customWidth="1"/>
    <col min="14656" max="14849" width="0" style="209" hidden="1"/>
    <col min="14850" max="14850" width="4.625" style="209" customWidth="1"/>
    <col min="14851" max="14851" width="2.625" style="209" customWidth="1"/>
    <col min="14852" max="14853" width="8.625" style="209" customWidth="1"/>
    <col min="14854" max="14909" width="1.875" style="209" customWidth="1"/>
    <col min="14910" max="14910" width="9.625" style="209" customWidth="1"/>
    <col min="14911" max="14911" width="2.625" style="209" customWidth="1"/>
    <col min="14912" max="15105" width="0" style="209" hidden="1"/>
    <col min="15106" max="15106" width="4.625" style="209" customWidth="1"/>
    <col min="15107" max="15107" width="2.625" style="209" customWidth="1"/>
    <col min="15108" max="15109" width="8.625" style="209" customWidth="1"/>
    <col min="15110" max="15165" width="1.875" style="209" customWidth="1"/>
    <col min="15166" max="15166" width="9.625" style="209" customWidth="1"/>
    <col min="15167" max="15167" width="2.625" style="209" customWidth="1"/>
    <col min="15168" max="15361" width="0" style="209" hidden="1"/>
    <col min="15362" max="15362" width="4.625" style="209" customWidth="1"/>
    <col min="15363" max="15363" width="2.625" style="209" customWidth="1"/>
    <col min="15364" max="15365" width="8.625" style="209" customWidth="1"/>
    <col min="15366" max="15421" width="1.875" style="209" customWidth="1"/>
    <col min="15422" max="15422" width="9.625" style="209" customWidth="1"/>
    <col min="15423" max="15423" width="2.625" style="209" customWidth="1"/>
    <col min="15424" max="15617" width="0" style="209" hidden="1"/>
    <col min="15618" max="15618" width="4.625" style="209" customWidth="1"/>
    <col min="15619" max="15619" width="2.625" style="209" customWidth="1"/>
    <col min="15620" max="15621" width="8.625" style="209" customWidth="1"/>
    <col min="15622" max="15677" width="1.875" style="209" customWidth="1"/>
    <col min="15678" max="15678" width="9.625" style="209" customWidth="1"/>
    <col min="15679" max="15679" width="2.625" style="209" customWidth="1"/>
    <col min="15680" max="15873" width="0" style="209" hidden="1"/>
    <col min="15874" max="15874" width="4.625" style="209" customWidth="1"/>
    <col min="15875" max="15875" width="2.625" style="209" customWidth="1"/>
    <col min="15876" max="15877" width="8.625" style="209" customWidth="1"/>
    <col min="15878" max="15933" width="1.875" style="209" customWidth="1"/>
    <col min="15934" max="15934" width="9.625" style="209" customWidth="1"/>
    <col min="15935" max="15935" width="2.625" style="209" customWidth="1"/>
    <col min="15936" max="16129" width="0" style="209" hidden="1"/>
    <col min="16130" max="16130" width="4.625" style="209" customWidth="1"/>
    <col min="16131" max="16131" width="2.625" style="209" customWidth="1"/>
    <col min="16132" max="16133" width="8.625" style="209" customWidth="1"/>
    <col min="16134" max="16189" width="1.875" style="209" customWidth="1"/>
    <col min="16190" max="16190" width="9.625" style="209" customWidth="1"/>
    <col min="16191" max="16191" width="2.625" style="209" customWidth="1"/>
    <col min="16192" max="16384" width="0" style="209" hidden="1"/>
  </cols>
  <sheetData>
    <row r="1" spans="1:63" ht="13.5" customHeight="1">
      <c r="A1" s="1360" t="s">
        <v>792</v>
      </c>
      <c r="B1" s="1360"/>
      <c r="C1" s="1360"/>
      <c r="D1" s="1360"/>
      <c r="E1" s="1360"/>
      <c r="F1" s="1360"/>
      <c r="G1" s="1360"/>
      <c r="H1" s="1360"/>
      <c r="I1" s="278"/>
      <c r="J1" s="249" t="s">
        <v>645</v>
      </c>
      <c r="BB1" s="279" t="s">
        <v>748</v>
      </c>
    </row>
    <row r="2" spans="1:63" ht="13.5" customHeight="1">
      <c r="B2" s="280" t="s">
        <v>769</v>
      </c>
      <c r="C2" s="281"/>
      <c r="D2" s="281"/>
      <c r="E2" s="281"/>
      <c r="F2" s="281"/>
      <c r="G2" s="281"/>
      <c r="H2" s="281"/>
      <c r="I2" s="282"/>
      <c r="BB2" s="344" t="s">
        <v>646</v>
      </c>
    </row>
    <row r="3" spans="1:63" ht="15.95" customHeight="1">
      <c r="A3" s="568" t="s">
        <v>647</v>
      </c>
      <c r="B3" s="569"/>
      <c r="C3" s="569"/>
      <c r="D3" s="569"/>
      <c r="E3" s="570"/>
      <c r="F3" s="1032">
        <v>0.29166666666666669</v>
      </c>
      <c r="G3" s="1033"/>
      <c r="H3" s="1033"/>
      <c r="I3" s="1033"/>
      <c r="J3" s="1032">
        <v>0.33333333333333298</v>
      </c>
      <c r="K3" s="1033"/>
      <c r="L3" s="1033"/>
      <c r="M3" s="1034"/>
      <c r="N3" s="1033">
        <v>0.375</v>
      </c>
      <c r="O3" s="1033"/>
      <c r="P3" s="1033"/>
      <c r="Q3" s="1033"/>
      <c r="R3" s="1032">
        <v>0.41666666666666702</v>
      </c>
      <c r="S3" s="1033"/>
      <c r="T3" s="1033"/>
      <c r="U3" s="1034"/>
      <c r="V3" s="1033">
        <v>0.45833333333333298</v>
      </c>
      <c r="W3" s="1033"/>
      <c r="X3" s="1033"/>
      <c r="Y3" s="1033"/>
      <c r="Z3" s="1032">
        <v>0.5</v>
      </c>
      <c r="AA3" s="1033"/>
      <c r="AB3" s="1033"/>
      <c r="AC3" s="1034"/>
      <c r="AD3" s="1024">
        <v>0.54166666666666696</v>
      </c>
      <c r="AE3" s="1024"/>
      <c r="AF3" s="1024"/>
      <c r="AG3" s="1024"/>
      <c r="AH3" s="1024">
        <v>0.58333333333333304</v>
      </c>
      <c r="AI3" s="1024"/>
      <c r="AJ3" s="1024"/>
      <c r="AK3" s="1024"/>
      <c r="AL3" s="1024">
        <v>0.625</v>
      </c>
      <c r="AM3" s="1024"/>
      <c r="AN3" s="1024"/>
      <c r="AO3" s="1024"/>
      <c r="AP3" s="1024">
        <v>0.66666666666666696</v>
      </c>
      <c r="AQ3" s="1024"/>
      <c r="AR3" s="1024"/>
      <c r="AS3" s="1024"/>
      <c r="AT3" s="1024">
        <v>0.70833333333333304</v>
      </c>
      <c r="AU3" s="1024"/>
      <c r="AV3" s="1024"/>
      <c r="AW3" s="1024"/>
      <c r="AX3" s="1024">
        <v>0.75</v>
      </c>
      <c r="AY3" s="1024"/>
      <c r="AZ3" s="1024"/>
      <c r="BA3" s="1024"/>
      <c r="BB3" s="1024">
        <v>0.79166666666666696</v>
      </c>
      <c r="BC3" s="1024"/>
      <c r="BD3" s="1024"/>
      <c r="BE3" s="1024"/>
      <c r="BF3" s="1024">
        <v>0.83333333333333337</v>
      </c>
      <c r="BG3" s="1024"/>
      <c r="BH3" s="1024"/>
      <c r="BI3" s="1024"/>
      <c r="BJ3" s="1008" t="s">
        <v>648</v>
      </c>
    </row>
    <row r="4" spans="1:63" ht="12.75" customHeight="1">
      <c r="A4" s="1301" t="s">
        <v>749</v>
      </c>
      <c r="B4" s="1365" t="s">
        <v>750</v>
      </c>
      <c r="C4" s="213" t="s">
        <v>650</v>
      </c>
      <c r="D4" s="283"/>
      <c r="E4" s="214"/>
      <c r="F4" s="1363"/>
      <c r="G4" s="1364"/>
      <c r="H4" s="1363"/>
      <c r="I4" s="1364"/>
      <c r="J4" s="1363"/>
      <c r="K4" s="1364"/>
      <c r="L4" s="1363"/>
      <c r="M4" s="1364"/>
      <c r="N4" s="1363"/>
      <c r="O4" s="1364"/>
      <c r="P4" s="1363"/>
      <c r="Q4" s="1364"/>
      <c r="R4" s="1363"/>
      <c r="S4" s="1364"/>
      <c r="T4" s="1363"/>
      <c r="U4" s="1364"/>
      <c r="V4" s="1363"/>
      <c r="W4" s="1364"/>
      <c r="X4" s="1363"/>
      <c r="Y4" s="1364"/>
      <c r="Z4" s="1363"/>
      <c r="AA4" s="1364"/>
      <c r="AB4" s="1363"/>
      <c r="AC4" s="1364"/>
      <c r="AD4" s="1363"/>
      <c r="AE4" s="1364"/>
      <c r="AF4" s="1363"/>
      <c r="AG4" s="1364"/>
      <c r="AH4" s="1363"/>
      <c r="AI4" s="1364"/>
      <c r="AJ4" s="1363"/>
      <c r="AK4" s="1364"/>
      <c r="AL4" s="1363"/>
      <c r="AM4" s="1364"/>
      <c r="AN4" s="1363"/>
      <c r="AO4" s="1364"/>
      <c r="AP4" s="1363"/>
      <c r="AQ4" s="1364"/>
      <c r="AR4" s="1363"/>
      <c r="AS4" s="1364"/>
      <c r="AT4" s="1363"/>
      <c r="AU4" s="1364"/>
      <c r="AV4" s="1363"/>
      <c r="AW4" s="1364"/>
      <c r="AX4" s="1363"/>
      <c r="AY4" s="1364"/>
      <c r="AZ4" s="1363"/>
      <c r="BA4" s="1364"/>
      <c r="BB4" s="1363"/>
      <c r="BC4" s="1364"/>
      <c r="BD4" s="1363"/>
      <c r="BE4" s="1364"/>
      <c r="BF4" s="1363"/>
      <c r="BG4" s="1364"/>
      <c r="BH4" s="1363"/>
      <c r="BI4" s="1364"/>
      <c r="BJ4" s="1148"/>
    </row>
    <row r="5" spans="1:63" ht="12.75" customHeight="1">
      <c r="A5" s="1301"/>
      <c r="B5" s="846"/>
      <c r="C5" s="215" t="s">
        <v>651</v>
      </c>
      <c r="D5" s="284"/>
      <c r="E5" s="216"/>
      <c r="F5" s="1366"/>
      <c r="G5" s="1367"/>
      <c r="H5" s="1366"/>
      <c r="I5" s="1367"/>
      <c r="J5" s="1366"/>
      <c r="K5" s="1367"/>
      <c r="L5" s="1366"/>
      <c r="M5" s="1367"/>
      <c r="N5" s="1366"/>
      <c r="O5" s="1367"/>
      <c r="P5" s="1366"/>
      <c r="Q5" s="1367"/>
      <c r="R5" s="1366"/>
      <c r="S5" s="1367"/>
      <c r="T5" s="1366"/>
      <c r="U5" s="1367"/>
      <c r="V5" s="1366"/>
      <c r="W5" s="1367"/>
      <c r="X5" s="1366"/>
      <c r="Y5" s="1367"/>
      <c r="Z5" s="1366"/>
      <c r="AA5" s="1367"/>
      <c r="AB5" s="1366"/>
      <c r="AC5" s="1367"/>
      <c r="AD5" s="1366"/>
      <c r="AE5" s="1367"/>
      <c r="AF5" s="1366"/>
      <c r="AG5" s="1367"/>
      <c r="AH5" s="1366"/>
      <c r="AI5" s="1367"/>
      <c r="AJ5" s="1366"/>
      <c r="AK5" s="1367"/>
      <c r="AL5" s="1366"/>
      <c r="AM5" s="1367"/>
      <c r="AN5" s="1366"/>
      <c r="AO5" s="1367"/>
      <c r="AP5" s="1366"/>
      <c r="AQ5" s="1367"/>
      <c r="AR5" s="1366"/>
      <c r="AS5" s="1367"/>
      <c r="AT5" s="1366"/>
      <c r="AU5" s="1367"/>
      <c r="AV5" s="1366"/>
      <c r="AW5" s="1367"/>
      <c r="AX5" s="1366"/>
      <c r="AY5" s="1367"/>
      <c r="AZ5" s="1366"/>
      <c r="BA5" s="1367"/>
      <c r="BB5" s="1366"/>
      <c r="BC5" s="1367"/>
      <c r="BD5" s="1366"/>
      <c r="BE5" s="1367"/>
      <c r="BF5" s="1366"/>
      <c r="BG5" s="1367"/>
      <c r="BH5" s="1366"/>
      <c r="BI5" s="1367"/>
      <c r="BJ5" s="1148"/>
    </row>
    <row r="6" spans="1:63" ht="12.75" customHeight="1">
      <c r="A6" s="1301"/>
      <c r="B6" s="846"/>
      <c r="C6" s="215" t="s">
        <v>652</v>
      </c>
      <c r="D6" s="284"/>
      <c r="E6" s="216"/>
      <c r="F6" s="1366"/>
      <c r="G6" s="1367"/>
      <c r="H6" s="1366"/>
      <c r="I6" s="1367"/>
      <c r="J6" s="1366"/>
      <c r="K6" s="1367"/>
      <c r="L6" s="1366"/>
      <c r="M6" s="1367"/>
      <c r="N6" s="1366"/>
      <c r="O6" s="1367"/>
      <c r="P6" s="1366"/>
      <c r="Q6" s="1367"/>
      <c r="R6" s="1366"/>
      <c r="S6" s="1367"/>
      <c r="T6" s="1366"/>
      <c r="U6" s="1367"/>
      <c r="V6" s="1366"/>
      <c r="W6" s="1367"/>
      <c r="X6" s="1366"/>
      <c r="Y6" s="1367"/>
      <c r="Z6" s="1366"/>
      <c r="AA6" s="1367"/>
      <c r="AB6" s="1366"/>
      <c r="AC6" s="1367"/>
      <c r="AD6" s="1366"/>
      <c r="AE6" s="1367"/>
      <c r="AF6" s="1366"/>
      <c r="AG6" s="1367"/>
      <c r="AH6" s="1366"/>
      <c r="AI6" s="1367"/>
      <c r="AJ6" s="1366"/>
      <c r="AK6" s="1367"/>
      <c r="AL6" s="1366"/>
      <c r="AM6" s="1367"/>
      <c r="AN6" s="1366"/>
      <c r="AO6" s="1367"/>
      <c r="AP6" s="1366"/>
      <c r="AQ6" s="1367"/>
      <c r="AR6" s="1366"/>
      <c r="AS6" s="1367"/>
      <c r="AT6" s="1366"/>
      <c r="AU6" s="1367"/>
      <c r="AV6" s="1366"/>
      <c r="AW6" s="1367"/>
      <c r="AX6" s="1366"/>
      <c r="AY6" s="1367"/>
      <c r="AZ6" s="1366"/>
      <c r="BA6" s="1367"/>
      <c r="BB6" s="1366"/>
      <c r="BC6" s="1367"/>
      <c r="BD6" s="1366"/>
      <c r="BE6" s="1367"/>
      <c r="BF6" s="1366"/>
      <c r="BG6" s="1367"/>
      <c r="BH6" s="1366"/>
      <c r="BI6" s="1367"/>
      <c r="BJ6" s="1148"/>
    </row>
    <row r="7" spans="1:63" ht="12.75" customHeight="1">
      <c r="A7" s="1301"/>
      <c r="B7" s="846"/>
      <c r="C7" s="215" t="s">
        <v>653</v>
      </c>
      <c r="D7" s="284"/>
      <c r="E7" s="216"/>
      <c r="F7" s="1366"/>
      <c r="G7" s="1367"/>
      <c r="H7" s="1366"/>
      <c r="I7" s="1367"/>
      <c r="J7" s="1366"/>
      <c r="K7" s="1367"/>
      <c r="L7" s="1366"/>
      <c r="M7" s="1367"/>
      <c r="N7" s="1366"/>
      <c r="O7" s="1367"/>
      <c r="P7" s="1366"/>
      <c r="Q7" s="1367"/>
      <c r="R7" s="1366"/>
      <c r="S7" s="1367"/>
      <c r="T7" s="1366"/>
      <c r="U7" s="1367"/>
      <c r="V7" s="1366"/>
      <c r="W7" s="1367"/>
      <c r="X7" s="1366"/>
      <c r="Y7" s="1367"/>
      <c r="Z7" s="1366"/>
      <c r="AA7" s="1367"/>
      <c r="AB7" s="1366"/>
      <c r="AC7" s="1367"/>
      <c r="AD7" s="1366"/>
      <c r="AE7" s="1367"/>
      <c r="AF7" s="1366"/>
      <c r="AG7" s="1367"/>
      <c r="AH7" s="1366"/>
      <c r="AI7" s="1367"/>
      <c r="AJ7" s="1366"/>
      <c r="AK7" s="1367"/>
      <c r="AL7" s="1366"/>
      <c r="AM7" s="1367"/>
      <c r="AN7" s="1366"/>
      <c r="AO7" s="1367"/>
      <c r="AP7" s="1366"/>
      <c r="AQ7" s="1367"/>
      <c r="AR7" s="1366"/>
      <c r="AS7" s="1367"/>
      <c r="AT7" s="1366"/>
      <c r="AU7" s="1367"/>
      <c r="AV7" s="1366"/>
      <c r="AW7" s="1367"/>
      <c r="AX7" s="1366"/>
      <c r="AY7" s="1367"/>
      <c r="AZ7" s="1366"/>
      <c r="BA7" s="1367"/>
      <c r="BB7" s="1366"/>
      <c r="BC7" s="1367"/>
      <c r="BD7" s="1366"/>
      <c r="BE7" s="1367"/>
      <c r="BF7" s="1366"/>
      <c r="BG7" s="1367"/>
      <c r="BH7" s="1366"/>
      <c r="BI7" s="1367"/>
      <c r="BJ7" s="1148"/>
    </row>
    <row r="8" spans="1:63" ht="12.75" customHeight="1">
      <c r="A8" s="1301"/>
      <c r="B8" s="846"/>
      <c r="C8" s="215" t="s">
        <v>654</v>
      </c>
      <c r="D8" s="284"/>
      <c r="E8" s="216"/>
      <c r="F8" s="1366"/>
      <c r="G8" s="1367"/>
      <c r="H8" s="1366"/>
      <c r="I8" s="1367"/>
      <c r="J8" s="1366"/>
      <c r="K8" s="1367"/>
      <c r="L8" s="1366"/>
      <c r="M8" s="1367"/>
      <c r="N8" s="1366"/>
      <c r="O8" s="1367"/>
      <c r="P8" s="1366"/>
      <c r="Q8" s="1367"/>
      <c r="R8" s="1366"/>
      <c r="S8" s="1367"/>
      <c r="T8" s="1366"/>
      <c r="U8" s="1367"/>
      <c r="V8" s="1366"/>
      <c r="W8" s="1367"/>
      <c r="X8" s="1366"/>
      <c r="Y8" s="1367"/>
      <c r="Z8" s="1366"/>
      <c r="AA8" s="1367"/>
      <c r="AB8" s="1366"/>
      <c r="AC8" s="1367"/>
      <c r="AD8" s="1366"/>
      <c r="AE8" s="1367"/>
      <c r="AF8" s="1366"/>
      <c r="AG8" s="1367"/>
      <c r="AH8" s="1366"/>
      <c r="AI8" s="1367"/>
      <c r="AJ8" s="1366"/>
      <c r="AK8" s="1367"/>
      <c r="AL8" s="1366"/>
      <c r="AM8" s="1367"/>
      <c r="AN8" s="1366"/>
      <c r="AO8" s="1367"/>
      <c r="AP8" s="1366"/>
      <c r="AQ8" s="1367"/>
      <c r="AR8" s="1366"/>
      <c r="AS8" s="1367"/>
      <c r="AT8" s="1366"/>
      <c r="AU8" s="1367"/>
      <c r="AV8" s="1366"/>
      <c r="AW8" s="1367"/>
      <c r="AX8" s="1366"/>
      <c r="AY8" s="1367"/>
      <c r="AZ8" s="1366"/>
      <c r="BA8" s="1367"/>
      <c r="BB8" s="1366"/>
      <c r="BC8" s="1367"/>
      <c r="BD8" s="1366"/>
      <c r="BE8" s="1367"/>
      <c r="BF8" s="1366"/>
      <c r="BG8" s="1367"/>
      <c r="BH8" s="1366"/>
      <c r="BI8" s="1367"/>
      <c r="BJ8" s="1148"/>
    </row>
    <row r="9" spans="1:63" ht="14.1" customHeight="1">
      <c r="A9" s="1301"/>
      <c r="B9" s="568" t="s">
        <v>17</v>
      </c>
      <c r="C9" s="569"/>
      <c r="D9" s="569"/>
      <c r="E9" s="570"/>
      <c r="F9" s="1368">
        <f>SUM(F4:G8)</f>
        <v>0</v>
      </c>
      <c r="G9" s="1369"/>
      <c r="H9" s="1368">
        <f>SUM(H4:I8)</f>
        <v>0</v>
      </c>
      <c r="I9" s="1369"/>
      <c r="J9" s="1368">
        <f>SUM(J4:K8)</f>
        <v>0</v>
      </c>
      <c r="K9" s="1369"/>
      <c r="L9" s="1368">
        <f>SUM(L4:M8)</f>
        <v>0</v>
      </c>
      <c r="M9" s="1369"/>
      <c r="N9" s="1368">
        <f>SUM(N4:O8)</f>
        <v>0</v>
      </c>
      <c r="O9" s="1369"/>
      <c r="P9" s="1368">
        <f>SUM(P4:Q8)</f>
        <v>0</v>
      </c>
      <c r="Q9" s="1369"/>
      <c r="R9" s="1368">
        <f>SUM(R4:S8)</f>
        <v>0</v>
      </c>
      <c r="S9" s="1369"/>
      <c r="T9" s="1368">
        <f>SUM(T4:U8)</f>
        <v>0</v>
      </c>
      <c r="U9" s="1369"/>
      <c r="V9" s="1368">
        <f>SUM(V4:W8)</f>
        <v>0</v>
      </c>
      <c r="W9" s="1369"/>
      <c r="X9" s="1368">
        <f>SUM(X4:Y8)</f>
        <v>0</v>
      </c>
      <c r="Y9" s="1369"/>
      <c r="Z9" s="1368">
        <f>SUM(Z4:AA8)</f>
        <v>0</v>
      </c>
      <c r="AA9" s="1369"/>
      <c r="AB9" s="1368">
        <f>SUM(AB4:AC8)</f>
        <v>0</v>
      </c>
      <c r="AC9" s="1369"/>
      <c r="AD9" s="1368">
        <f>SUM(AD4:AE8)</f>
        <v>0</v>
      </c>
      <c r="AE9" s="1369"/>
      <c r="AF9" s="1368">
        <f>SUM(AF4:AG8)</f>
        <v>0</v>
      </c>
      <c r="AG9" s="1369"/>
      <c r="AH9" s="1368">
        <f>SUM(AH4:AI8)</f>
        <v>0</v>
      </c>
      <c r="AI9" s="1369"/>
      <c r="AJ9" s="1368">
        <f>SUM(AJ4:AK8)</f>
        <v>0</v>
      </c>
      <c r="AK9" s="1369"/>
      <c r="AL9" s="1368">
        <f>SUM(AL4:AM8)</f>
        <v>0</v>
      </c>
      <c r="AM9" s="1369"/>
      <c r="AN9" s="1368">
        <f>SUM(AN4:AO8)</f>
        <v>0</v>
      </c>
      <c r="AO9" s="1369"/>
      <c r="AP9" s="1368">
        <f>SUM(AP4:AQ8)</f>
        <v>0</v>
      </c>
      <c r="AQ9" s="1369"/>
      <c r="AR9" s="1368">
        <f>SUM(AR4:AS8)</f>
        <v>0</v>
      </c>
      <c r="AS9" s="1369"/>
      <c r="AT9" s="1368">
        <f>SUM(AT4:AU8)</f>
        <v>0</v>
      </c>
      <c r="AU9" s="1369"/>
      <c r="AV9" s="1368">
        <f>SUM(AV4:AW8)</f>
        <v>0</v>
      </c>
      <c r="AW9" s="1369"/>
      <c r="AX9" s="1368">
        <f>SUM(AX4:AY8)</f>
        <v>0</v>
      </c>
      <c r="AY9" s="1369"/>
      <c r="AZ9" s="1368">
        <f>SUM(AZ4:BA8)</f>
        <v>0</v>
      </c>
      <c r="BA9" s="1369"/>
      <c r="BB9" s="1368">
        <f>SUM(BB4:BC8)</f>
        <v>0</v>
      </c>
      <c r="BC9" s="1369"/>
      <c r="BD9" s="1368">
        <f>SUM(BD4:BE8)</f>
        <v>0</v>
      </c>
      <c r="BE9" s="1369"/>
      <c r="BF9" s="1368">
        <f>SUM(BF4:BG8)</f>
        <v>0</v>
      </c>
      <c r="BG9" s="1369"/>
      <c r="BH9" s="1368">
        <f>SUM(BH4:BI8)</f>
        <v>0</v>
      </c>
      <c r="BI9" s="1369"/>
      <c r="BJ9" s="1148"/>
    </row>
    <row r="10" spans="1:63" ht="12.75" customHeight="1">
      <c r="A10" s="666" t="s">
        <v>655</v>
      </c>
      <c r="B10" s="667"/>
      <c r="C10" s="667"/>
      <c r="D10" s="668"/>
      <c r="E10" s="285" t="s">
        <v>680</v>
      </c>
      <c r="F10" s="1368">
        <f>IF(AND(F9&gt;0,ROUND((TRUNC(F4/3,1)+TRUNC((F5+F6)/6,1)+TRUNC(F7/20,1)+TRUNC(F8/30,1)),0)&lt;2),2,ROUND((TRUNC(F4/3,1)+TRUNC((F5+F6)/6,1)+TRUNC(F7/20,1)+TRUNC(F8/30,1)),0))</f>
        <v>0</v>
      </c>
      <c r="G10" s="1369"/>
      <c r="H10" s="1368">
        <f>IF(AND(H9&gt;0,ROUND((TRUNC(H4/3,1)+TRUNC((H5+H6)/6,1)+TRUNC(H7/20,1)+TRUNC(H8/30,1)),0)&lt;2),2,ROUND((TRUNC(H4/3,1)+TRUNC((H5+H6)/6,1)+TRUNC(H7/20,1)+TRUNC(H8/30,1)),0))</f>
        <v>0</v>
      </c>
      <c r="I10" s="1369"/>
      <c r="J10" s="1368">
        <f>IF(AND(J9&gt;0,ROUND((TRUNC(J4/3,1)+TRUNC((J5+J6)/6,1)+TRUNC(J7/20,1)+TRUNC(J8/30,1)),0)&lt;2),2,ROUND((TRUNC(J4/3,1)+TRUNC((J5+J6)/6,1)+TRUNC(J7/20,1)+TRUNC(J8/30,1)),0))</f>
        <v>0</v>
      </c>
      <c r="K10" s="1369"/>
      <c r="L10" s="1368">
        <f>IF(AND(L9&gt;0,ROUND((TRUNC(L4/3,1)+TRUNC((L5+L6)/6,1)+TRUNC(L7/20,1)+TRUNC(L8/30,1)),0)&lt;2),2,ROUND((TRUNC(L4/3,1)+TRUNC((L5+L6)/6,1)+TRUNC(L7/20,1)+TRUNC(L8/30,1)),0))</f>
        <v>0</v>
      </c>
      <c r="M10" s="1369"/>
      <c r="N10" s="1368">
        <f>IF(AND(N9&gt;0,ROUND((TRUNC(N4/3,1)+TRUNC((N5+N6)/6,1)+TRUNC(N7/20,1)+TRUNC(N8/30,1)),0)&lt;2),2,ROUND((TRUNC(N4/3,1)+TRUNC((N5+N6)/6,1)+TRUNC(N7/20,1)+TRUNC(N8/30,1)),0))</f>
        <v>0</v>
      </c>
      <c r="O10" s="1369"/>
      <c r="P10" s="1368">
        <f>IF(AND(P9&gt;0,ROUND((TRUNC(P4/3,1)+TRUNC((P5+P6)/6,1)+TRUNC(P7/20,1)+TRUNC(P8/30,1)),0)&lt;2),2,ROUND((TRUNC(P4/3,1)+TRUNC((P5+P6)/6,1)+TRUNC(P7/20,1)+TRUNC(P8/30,1)),0))</f>
        <v>0</v>
      </c>
      <c r="Q10" s="1369"/>
      <c r="R10" s="1368">
        <f>IF(AND(R9&gt;0,ROUND((TRUNC(R4/3,1)+TRUNC((R5+R6)/6,1)+TRUNC(R7/20,1)+TRUNC(R8/30,1)),0)&lt;2),2,ROUND((TRUNC(R4/3,1)+TRUNC((R5+R6)/6,1)+TRUNC(R7/20,1)+TRUNC(R8/30,1)),0))</f>
        <v>0</v>
      </c>
      <c r="S10" s="1369"/>
      <c r="T10" s="1368">
        <f>IF(AND(T9&gt;0,ROUND((TRUNC(T4/3,1)+TRUNC((T5+T6)/6,1)+TRUNC(T7/20,1)+TRUNC(T8/30,1)),0)&lt;2),2,ROUND((TRUNC(T4/3,1)+TRUNC((T5+T6)/6,1)+TRUNC(T7/20,1)+TRUNC(T8/30,1)),0))</f>
        <v>0</v>
      </c>
      <c r="U10" s="1369"/>
      <c r="V10" s="1368">
        <f>IF(AND(V9&gt;0,ROUND((TRUNC(V4/3,1)+TRUNC((V5+V6)/6,1)+TRUNC(V7/20,1)+TRUNC(V8/30,1)),0)&lt;2),2,ROUND((TRUNC(V4/3,1)+TRUNC((V5+V6)/6,1)+TRUNC(V7/20,1)+TRUNC(V8/30,1)),0))</f>
        <v>0</v>
      </c>
      <c r="W10" s="1369"/>
      <c r="X10" s="1368">
        <f>IF(AND(X9&gt;0,ROUND((TRUNC(X4/3,1)+TRUNC((X5+X6)/6,1)+TRUNC(X7/20,1)+TRUNC(X8/30,1)),0)&lt;2),2,ROUND((TRUNC(X4/3,1)+TRUNC((X5+X6)/6,1)+TRUNC(X7/20,1)+TRUNC(X8/30,1)),0))</f>
        <v>0</v>
      </c>
      <c r="Y10" s="1369"/>
      <c r="Z10" s="1368">
        <f>IF(AND(Z9&gt;0,ROUND((TRUNC(Z4/3,1)+TRUNC((Z5+Z6)/6,1)+TRUNC(Z7/20,1)+TRUNC(Z8/30,1)),0)&lt;2),2,ROUND((TRUNC(Z4/3,1)+TRUNC((Z5+Z6)/6,1)+TRUNC(Z7/20,1)+TRUNC(Z8/30,1)),0))</f>
        <v>0</v>
      </c>
      <c r="AA10" s="1369"/>
      <c r="AB10" s="1368">
        <f>IF(AND(AB9&gt;0,ROUND((TRUNC(AB4/3,1)+TRUNC((AB5+AB6)/6,1)+TRUNC(AB7/20,1)+TRUNC(AB8/30,1)),0)&lt;2),2,ROUND((TRUNC(AB4/3,1)+TRUNC((AB5+AB6)/6,1)+TRUNC(AB7/20,1)+TRUNC(AB8/30,1)),0))</f>
        <v>0</v>
      </c>
      <c r="AC10" s="1369"/>
      <c r="AD10" s="1368">
        <f>IF(AND(AD9&gt;0,ROUND((TRUNC(AD4/3,1)+TRUNC((AD5+AD6)/6,1)+TRUNC(AD7/20,1)+TRUNC(AD8/30,1)),0)&lt;2),2,ROUND((TRUNC(AD4/3,1)+TRUNC((AD5+AD6)/6,1)+TRUNC(AD7/20,1)+TRUNC(AD8/30,1)),0))</f>
        <v>0</v>
      </c>
      <c r="AE10" s="1369"/>
      <c r="AF10" s="1368">
        <f>IF(AND(AF9&gt;0,ROUND((TRUNC(AF4/3,1)+TRUNC((AF5+AF6)/6,1)+TRUNC(AF7/20,1)+TRUNC(AF8/30,1)),0)&lt;2),2,ROUND((TRUNC(AF4/3,1)+TRUNC((AF5+AF6)/6,1)+TRUNC(AF7/20,1)+TRUNC(AF8/30,1)),0))</f>
        <v>0</v>
      </c>
      <c r="AG10" s="1369"/>
      <c r="AH10" s="1368">
        <f>IF(AND(AH9&gt;0,ROUND((TRUNC(AH4/3,1)+TRUNC((AH5+AH6)/6,1)+TRUNC(AH7/20,1)+TRUNC(AH8/30,1)),0)&lt;2),2,ROUND((TRUNC(AH4/3,1)+TRUNC((AH5+AH6)/6,1)+TRUNC(AH7/20,1)+TRUNC(AH8/30,1)),0))</f>
        <v>0</v>
      </c>
      <c r="AI10" s="1369"/>
      <c r="AJ10" s="1368">
        <f>IF(AND(AJ9&gt;0,ROUND((TRUNC(AJ4/3,1)+TRUNC((AJ5+AJ6)/6,1)+TRUNC(AJ7/20,1)+TRUNC(AJ8/30,1)),0)&lt;2),2,ROUND((TRUNC(AJ4/3,1)+TRUNC((AJ5+AJ6)/6,1)+TRUNC(AJ7/20,1)+TRUNC(AJ8/30,1)),0))</f>
        <v>0</v>
      </c>
      <c r="AK10" s="1369"/>
      <c r="AL10" s="1368">
        <f>IF(AND(AL9&gt;0,ROUND((TRUNC(AL4/3,1)+TRUNC((AL5+AL6)/6,1)+TRUNC(AL7/20,1)+TRUNC(AL8/30,1)),0)&lt;2),2,ROUND((TRUNC(AL4/3,1)+TRUNC((AL5+AL6)/6,1)+TRUNC(AL7/20,1)+TRUNC(AL8/30,1)),0))</f>
        <v>0</v>
      </c>
      <c r="AM10" s="1369"/>
      <c r="AN10" s="1368">
        <f>IF(AND(AN9&gt;0,ROUND((TRUNC(AN4/3,1)+TRUNC((AN5+AN6)/6,1)+TRUNC(AN7/20,1)+TRUNC(AN8/30,1)),0)&lt;2),2,ROUND((TRUNC(AN4/3,1)+TRUNC((AN5+AN6)/6,1)+TRUNC(AN7/20,1)+TRUNC(AN8/30,1)),0))</f>
        <v>0</v>
      </c>
      <c r="AO10" s="1369"/>
      <c r="AP10" s="1368">
        <f>IF(AND(AP9&gt;0,ROUND((TRUNC(AP4/3,1)+TRUNC((AP5+AP6)/6,1)+TRUNC(AP7/20,1)+TRUNC(AP8/30,1)),0)&lt;2),2,ROUND((TRUNC(AP4/3,1)+TRUNC((AP5+AP6)/6,1)+TRUNC(AP7/20,1)+TRUNC(AP8/30,1)),0))</f>
        <v>0</v>
      </c>
      <c r="AQ10" s="1369"/>
      <c r="AR10" s="1368">
        <f>IF(AND(AR9&gt;0,ROUND((TRUNC(AR4/3,1)+TRUNC((AR5+AR6)/6,1)+TRUNC(AR7/20,1)+TRUNC(AR8/30,1)),0)&lt;2),2,ROUND((TRUNC(AR4/3,1)+TRUNC((AR5+AR6)/6,1)+TRUNC(AR7/20,1)+TRUNC(AR8/30,1)),0))</f>
        <v>0</v>
      </c>
      <c r="AS10" s="1369"/>
      <c r="AT10" s="1368">
        <f>IF(AND(AT9&gt;0,ROUND((TRUNC(AT4/3,1)+TRUNC((AT5+AT6)/6,1)+TRUNC(AT7/20,1)+TRUNC(AT8/30,1)),0)&lt;2),2,ROUND((TRUNC(AT4/3,1)+TRUNC((AT5+AT6)/6,1)+TRUNC(AT7/20,1)+TRUNC(AT8/30,1)),0))</f>
        <v>0</v>
      </c>
      <c r="AU10" s="1369"/>
      <c r="AV10" s="1368">
        <f>IF(AND(AV9&gt;0,ROUND((TRUNC(AV4/3,1)+TRUNC((AV5+AV6)/6,1)+TRUNC(AV7/20,1)+TRUNC(AV8/30,1)),0)&lt;2),2,ROUND((TRUNC(AV4/3,1)+TRUNC((AV5+AV6)/6,1)+TRUNC(AV7/20,1)+TRUNC(AV8/30,1)),0))</f>
        <v>0</v>
      </c>
      <c r="AW10" s="1369"/>
      <c r="AX10" s="1368">
        <f>IF(AND(AX9&gt;0,ROUND((TRUNC(AX4/3,1)+TRUNC((AX5+AX6)/6,1)+TRUNC(AX7/20,1)+TRUNC(AX8/30,1)),0)&lt;2),2,ROUND((TRUNC(AX4/3,1)+TRUNC((AX5+AX6)/6,1)+TRUNC(AX7/20,1)+TRUNC(AX8/30,1)),0))</f>
        <v>0</v>
      </c>
      <c r="AY10" s="1369"/>
      <c r="AZ10" s="1368">
        <f>IF(AND(AZ9&gt;0,ROUND((TRUNC(AZ4/3,1)+TRUNC((AZ5+AZ6)/6,1)+TRUNC(AZ7/20,1)+TRUNC(AZ8/30,1)),0)&lt;2),2,ROUND((TRUNC(AZ4/3,1)+TRUNC((AZ5+AZ6)/6,1)+TRUNC(AZ7/20,1)+TRUNC(AZ8/30,1)),0))</f>
        <v>0</v>
      </c>
      <c r="BA10" s="1369"/>
      <c r="BB10" s="1368">
        <f>IF(AND(BB9&gt;0,ROUND((TRUNC(BB4/3,1)+TRUNC((BB5+BB6)/6,1)+TRUNC(BB7/20,1)+TRUNC(BB8/30,1)),0)&lt;2),2,ROUND((TRUNC(BB4/3,1)+TRUNC((BB5+BB6)/6,1)+TRUNC(BB7/20,1)+TRUNC(BB8/30,1)),0))</f>
        <v>0</v>
      </c>
      <c r="BC10" s="1369"/>
      <c r="BD10" s="1368">
        <f>IF(AND(BD9&gt;0,ROUND((TRUNC(BD4/3,1)+TRUNC((BD5+BD6)/6,1)+TRUNC(BD7/20,1)+TRUNC(BD8/30,1)),0)&lt;2),2,ROUND((TRUNC(BD4/3,1)+TRUNC((BD5+BD6)/6,1)+TRUNC(BD7/20,1)+TRUNC(BD8/30,1)),0))</f>
        <v>0</v>
      </c>
      <c r="BE10" s="1369"/>
      <c r="BF10" s="1368">
        <f>IF(AND(BF9&gt;0,ROUND((TRUNC(BF4/3,1)+TRUNC((BF5+BF6)/6,1)+TRUNC(BF7/20,1)+TRUNC(BF8/30,1)),0)&lt;2),2,ROUND((TRUNC(BF4/3,1)+TRUNC((BF5+BF6)/6,1)+TRUNC(BF7/20,1)+TRUNC(BF8/30,1)),0))</f>
        <v>0</v>
      </c>
      <c r="BG10" s="1369"/>
      <c r="BH10" s="1368">
        <f>IF(AND(BH9&gt;0,ROUND((TRUNC(BH4/3,1)+TRUNC((BH5+BH6)/6,1)+TRUNC(BH7/20,1)+TRUNC(BH8/30,1)),0)&lt;2),2,ROUND((TRUNC(BH4/3,1)+TRUNC((BH5+BH6)/6,1)+TRUNC(BH7/20,1)+TRUNC(BH8/30,1)),0))</f>
        <v>0</v>
      </c>
      <c r="BI10" s="1369"/>
      <c r="BJ10" s="687"/>
    </row>
    <row r="11" spans="1:63" ht="12.75" customHeight="1">
      <c r="A11" s="691"/>
      <c r="B11" s="692"/>
      <c r="C11" s="692"/>
      <c r="D11" s="693"/>
      <c r="E11" s="286" t="s">
        <v>681</v>
      </c>
      <c r="F11" s="1370">
        <f>IF(AND(F$9&gt;0,ROUND((TRUNC(F$4/3,1)+TRUNC((F$5+F$6)/6,1)+TRUNC(F$7/15,1)+TRUNC(F$8/25,1)),0)&lt;2),2,ROUND((TRUNC(F$4/3,1)+TRUNC((F$5+F$6)/6,1)+TRUNC(F$7/15,1)+TRUNC(F$8/25,1)),0))</f>
        <v>0</v>
      </c>
      <c r="G11" s="1371"/>
      <c r="H11" s="1370">
        <f>IF(AND(H$9&gt;0,ROUND((TRUNC(H$4/3,1)+TRUNC((H$5+H$6)/6,1)+TRUNC(H$7/15,1)+TRUNC(H$8/25,1)),0)&lt;2),2,ROUND((TRUNC(H$4/3,1)+TRUNC((H$5+H$6)/6,1)+TRUNC(H$7/15,1)+TRUNC(H$8/25,1)),0))</f>
        <v>0</v>
      </c>
      <c r="I11" s="1371"/>
      <c r="J11" s="1370">
        <f>IF(AND(J$9&gt;0,ROUND((TRUNC(J$4/3,1)+TRUNC((J$5+J$6)/6,1)+TRUNC(J$7/15,1)+TRUNC(J$8/25,1)),0)&lt;2),2,ROUND((TRUNC(J$4/3,1)+TRUNC((J$5+J$6)/6,1)+TRUNC(J$7/15,1)+TRUNC(J$8/25,1)),0))</f>
        <v>0</v>
      </c>
      <c r="K11" s="1371"/>
      <c r="L11" s="1370">
        <f>IF(AND(L$9&gt;0,ROUND((TRUNC(L$4/3,1)+TRUNC((L$5+L$6)/6,1)+TRUNC(L$7/15,1)+TRUNC(L$8/25,1)),0)&lt;2),2,ROUND((TRUNC(L$4/3,1)+TRUNC((L$5+L$6)/6,1)+TRUNC(L$7/15,1)+TRUNC(L$8/25,1)),0))</f>
        <v>0</v>
      </c>
      <c r="M11" s="1371"/>
      <c r="N11" s="1370">
        <f>IF(AND(N$9&gt;0,ROUND((TRUNC(N$4/3,1)+TRUNC((N$5+N$6)/6,1)+TRUNC(N$7/15,1)+TRUNC(N$8/25,1)),0)&lt;2),2,ROUND((TRUNC(N$4/3,1)+TRUNC((N$5+N$6)/6,1)+TRUNC(N$7/15,1)+TRUNC(N$8/25,1)),0))</f>
        <v>0</v>
      </c>
      <c r="O11" s="1371"/>
      <c r="P11" s="1370">
        <f>IF(AND(P$9&gt;0,ROUND((TRUNC(P$4/3,1)+TRUNC((P$5+P$6)/6,1)+TRUNC(P$7/15,1)+TRUNC(P$8/25,1)),0)&lt;2),2,ROUND((TRUNC(P$4/3,1)+TRUNC((P$5+P$6)/6,1)+TRUNC(P$7/15,1)+TRUNC(P$8/25,1)),0))</f>
        <v>0</v>
      </c>
      <c r="Q11" s="1371"/>
      <c r="R11" s="1370">
        <f>IF(AND(R$9&gt;0,ROUND((TRUNC(R$4/3,1)+TRUNC((R$5+R$6)/6,1)+TRUNC(R$7/15,1)+TRUNC(R$8/25,1)),0)&lt;2),2,ROUND((TRUNC(R$4/3,1)+TRUNC((R$5+R$6)/6,1)+TRUNC(R$7/15,1)+TRUNC(R$8/25,1)),0))</f>
        <v>0</v>
      </c>
      <c r="S11" s="1371"/>
      <c r="T11" s="1370">
        <f>IF(AND(T$9&gt;0,ROUND((TRUNC(T$4/3,1)+TRUNC((T$5+T$6)/6,1)+TRUNC(T$7/15,1)+TRUNC(T$8/25,1)),0)&lt;2),2,ROUND((TRUNC(T$4/3,1)+TRUNC((T$5+T$6)/6,1)+TRUNC(T$7/15,1)+TRUNC(T$8/25,1)),0))</f>
        <v>0</v>
      </c>
      <c r="U11" s="1371"/>
      <c r="V11" s="1370">
        <f>IF(AND(V$9&gt;0,ROUND((TRUNC(V$4/3,1)+TRUNC((V$5+V$6)/6,1)+TRUNC(V$7/15,1)+TRUNC(V$8/25,1)),0)&lt;2),2,ROUND((TRUNC(V$4/3,1)+TRUNC((V$5+V$6)/6,1)+TRUNC(V$7/15,1)+TRUNC(V$8/25,1)),0))</f>
        <v>0</v>
      </c>
      <c r="W11" s="1371"/>
      <c r="X11" s="1370">
        <f>IF(AND(X$9&gt;0,ROUND((TRUNC(X$4/3,1)+TRUNC((X$5+X$6)/6,1)+TRUNC(X$7/15,1)+TRUNC(X$8/25,1)),0)&lt;2),2,ROUND((TRUNC(X$4/3,1)+TRUNC((X$5+X$6)/6,1)+TRUNC(X$7/15,1)+TRUNC(X$8/25,1)),0))</f>
        <v>0</v>
      </c>
      <c r="Y11" s="1371"/>
      <c r="Z11" s="1370">
        <f>IF(AND(Z$9&gt;0,ROUND((TRUNC(Z$4/3,1)+TRUNC((Z$5+Z$6)/6,1)+TRUNC(Z$7/15,1)+TRUNC(Z$8/25,1)),0)&lt;2),2,ROUND((TRUNC(Z$4/3,1)+TRUNC((Z$5+Z$6)/6,1)+TRUNC(Z$7/15,1)+TRUNC(Z$8/25,1)),0))</f>
        <v>0</v>
      </c>
      <c r="AA11" s="1371"/>
      <c r="AB11" s="1370">
        <f>IF(AND(AB$9&gt;0,ROUND((TRUNC(AB$4/3,1)+TRUNC((AB$5+AB$6)/6,1)+TRUNC(AB$7/15,1)+TRUNC(AB$8/25,1)),0)&lt;2),2,ROUND((TRUNC(AB$4/3,1)+TRUNC((AB$5+AB$6)/6,1)+TRUNC(AB$7/15,1)+TRUNC(AB$8/25,1)),0))</f>
        <v>0</v>
      </c>
      <c r="AC11" s="1371"/>
      <c r="AD11" s="1370">
        <f>IF(AND(AD$9&gt;0,ROUND((TRUNC(AD$4/3,1)+TRUNC((AD$5+AD$6)/6,1)+TRUNC(AD$7/15,1)+TRUNC(AD$8/25,1)),0)&lt;2),2,ROUND((TRUNC(AD$4/3,1)+TRUNC((AD$5+AD$6)/6,1)+TRUNC(AD$7/15,1)+TRUNC(AD$8/25,1)),0))</f>
        <v>0</v>
      </c>
      <c r="AE11" s="1371"/>
      <c r="AF11" s="1370">
        <f>IF(AND(AF$9&gt;0,ROUND((TRUNC(AF$4/3,1)+TRUNC((AF$5+AF$6)/6,1)+TRUNC(AF$7/15,1)+TRUNC(AF$8/25,1)),0)&lt;2),2,ROUND((TRUNC(AF$4/3,1)+TRUNC((AF$5+AF$6)/6,1)+TRUNC(AF$7/15,1)+TRUNC(AF$8/25,1)),0))</f>
        <v>0</v>
      </c>
      <c r="AG11" s="1371"/>
      <c r="AH11" s="1370">
        <f>IF(AND(AH$9&gt;0,ROUND((TRUNC(AH$4/3,1)+TRUNC((AH$5+AH$6)/6,1)+TRUNC(AH$7/15,1)+TRUNC(AH$8/25,1)),0)&lt;2),2,ROUND((TRUNC(AH$4/3,1)+TRUNC((AH$5+AH$6)/6,1)+TRUNC(AH$7/15,1)+TRUNC(AH$8/25,1)),0))</f>
        <v>0</v>
      </c>
      <c r="AI11" s="1371"/>
      <c r="AJ11" s="1370">
        <f>IF(AND(AJ$9&gt;0,ROUND((TRUNC(AJ$4/3,1)+TRUNC((AJ$5+AJ$6)/6,1)+TRUNC(AJ$7/15,1)+TRUNC(AJ$8/25,1)),0)&lt;2),2,ROUND((TRUNC(AJ$4/3,1)+TRUNC((AJ$5+AJ$6)/6,1)+TRUNC(AJ$7/15,1)+TRUNC(AJ$8/25,1)),0))</f>
        <v>0</v>
      </c>
      <c r="AK11" s="1371"/>
      <c r="AL11" s="1370">
        <f>IF(AND(AL$9&gt;0,ROUND((TRUNC(AL$4/3,1)+TRUNC((AL$5+AL$6)/6,1)+TRUNC(AL$7/15,1)+TRUNC(AL$8/25,1)),0)&lt;2),2,ROUND((TRUNC(AL$4/3,1)+TRUNC((AL$5+AL$6)/6,1)+TRUNC(AL$7/15,1)+TRUNC(AL$8/25,1)),0))</f>
        <v>0</v>
      </c>
      <c r="AM11" s="1371"/>
      <c r="AN11" s="1370">
        <f>IF(AND(AN$9&gt;0,ROUND((TRUNC(AN$4/3,1)+TRUNC((AN$5+AN$6)/6,1)+TRUNC(AN$7/15,1)+TRUNC(AN$8/25,1)),0)&lt;2),2,ROUND((TRUNC(AN$4/3,1)+TRUNC((AN$5+AN$6)/6,1)+TRUNC(AN$7/15,1)+TRUNC(AN$8/25,1)),0))</f>
        <v>0</v>
      </c>
      <c r="AO11" s="1371"/>
      <c r="AP11" s="1370">
        <f>IF(AND(AP$9&gt;0,ROUND((TRUNC(AP$4/3,1)+TRUNC((AP$5+AP$6)/6,1)+TRUNC(AP$7/15,1)+TRUNC(AP$8/25,1)),0)&lt;2),2,ROUND((TRUNC(AP$4/3,1)+TRUNC((AP$5+AP$6)/6,1)+TRUNC(AP$7/15,1)+TRUNC(AP$8/25,1)),0))</f>
        <v>0</v>
      </c>
      <c r="AQ11" s="1371"/>
      <c r="AR11" s="1370">
        <f>IF(AND(AR$9&gt;0,ROUND((TRUNC(AR$4/3,1)+TRUNC((AR$5+AR$6)/6,1)+TRUNC(AR$7/15,1)+TRUNC(AR$8/25,1)),0)&lt;2),2,ROUND((TRUNC(AR$4/3,1)+TRUNC((AR$5+AR$6)/6,1)+TRUNC(AR$7/15,1)+TRUNC(AR$8/25,1)),0))</f>
        <v>0</v>
      </c>
      <c r="AS11" s="1371"/>
      <c r="AT11" s="1370">
        <f>IF(AND(AT$9&gt;0,ROUND((TRUNC(AT$4/3,1)+TRUNC((AT$5+AT$6)/6,1)+TRUNC(AT$7/15,1)+TRUNC(AT$8/25,1)),0)&lt;2),2,ROUND((TRUNC(AT$4/3,1)+TRUNC((AT$5+AT$6)/6,1)+TRUNC(AT$7/15,1)+TRUNC(AT$8/25,1)),0))</f>
        <v>0</v>
      </c>
      <c r="AU11" s="1371"/>
      <c r="AV11" s="1370">
        <f>IF(AND(AV$9&gt;0,ROUND((TRUNC(AV$4/3,1)+TRUNC((AV$5+AV$6)/6,1)+TRUNC(AV$7/15,1)+TRUNC(AV$8/25,1)),0)&lt;2),2,ROUND((TRUNC(AV$4/3,1)+TRUNC((AV$5+AV$6)/6,1)+TRUNC(AV$7/15,1)+TRUNC(AV$8/25,1)),0))</f>
        <v>0</v>
      </c>
      <c r="AW11" s="1371"/>
      <c r="AX11" s="1370">
        <f>IF(AND(AX$9&gt;0,ROUND((TRUNC(AX$4/3,1)+TRUNC((AX$5+AX$6)/6,1)+TRUNC(AX$7/15,1)+TRUNC(AX$8/25,1)),0)&lt;2),2,ROUND((TRUNC(AX$4/3,1)+TRUNC((AX$5+AX$6)/6,1)+TRUNC(AX$7/15,1)+TRUNC(AX$8/25,1)),0))</f>
        <v>0</v>
      </c>
      <c r="AY11" s="1371"/>
      <c r="AZ11" s="1370">
        <f>IF(AND(AZ$9&gt;0,ROUND((TRUNC(AZ$4/3,1)+TRUNC((AZ$5+AZ$6)/6,1)+TRUNC(AZ$7/15,1)+TRUNC(AZ$8/25,1)),0)&lt;2),2,ROUND((TRUNC(AZ$4/3,1)+TRUNC((AZ$5+AZ$6)/6,1)+TRUNC(AZ$7/15,1)+TRUNC(AZ$8/25,1)),0))</f>
        <v>0</v>
      </c>
      <c r="BA11" s="1371"/>
      <c r="BB11" s="1370">
        <f>IF(AND(BB$9&gt;0,ROUND((TRUNC(BB$4/3,1)+TRUNC((BB$5+BB$6)/6,1)+TRUNC(BB$7/15,1)+TRUNC(BB$8/25,1)),0)&lt;2),2,ROUND((TRUNC(BB$4/3,1)+TRUNC((BB$5+BB$6)/6,1)+TRUNC(BB$7/15,1)+TRUNC(BB$8/25,1)),0))</f>
        <v>0</v>
      </c>
      <c r="BC11" s="1371"/>
      <c r="BD11" s="1370">
        <f>IF(AND(BD$9&gt;0,ROUND((TRUNC(BD$4/3,1)+TRUNC((BD$5+BD$6)/6,1)+TRUNC(BD$7/15,1)+TRUNC(BD$8/25,1)),0)&lt;2),2,ROUND((TRUNC(BD$4/3,1)+TRUNC((BD$5+BD$6)/6,1)+TRUNC(BD$7/15,1)+TRUNC(BD$8/25,1)),0))</f>
        <v>0</v>
      </c>
      <c r="BE11" s="1371"/>
      <c r="BF11" s="1370">
        <f>IF(AND(BF$9&gt;0,ROUND((TRUNC(BF$4/3,1)+TRUNC((BF$5+BF$6)/6,1)+TRUNC(BF$7/15,1)+TRUNC(BF$8/25,1)),0)&lt;2),2,ROUND((TRUNC(BF$4/3,1)+TRUNC((BF$5+BF$6)/6,1)+TRUNC(BF$7/15,1)+TRUNC(BF$8/25,1)),0))</f>
        <v>0</v>
      </c>
      <c r="BG11" s="1371"/>
      <c r="BH11" s="1370">
        <f>IF(AND(BH$9&gt;0,ROUND((TRUNC(BH$4/3,1)+TRUNC((BH$5+BH$6)/6,1)+TRUNC(BH$7/15,1)+TRUNC(BH$8/25,1)),0)&lt;2),2,ROUND((TRUNC(BH$4/3,1)+TRUNC((BH$5+BH$6)/6,1)+TRUNC(BH$7/15,1)+TRUNC(BH$8/25,1)),0))</f>
        <v>0</v>
      </c>
      <c r="BI11" s="1371"/>
      <c r="BJ11" s="287" t="s">
        <v>682</v>
      </c>
    </row>
    <row r="12" spans="1:63" ht="6" customHeight="1">
      <c r="A12" s="1365" t="s">
        <v>751</v>
      </c>
      <c r="B12" s="1374" t="s">
        <v>752</v>
      </c>
      <c r="C12" s="1375"/>
      <c r="D12" s="1378" t="s">
        <v>73</v>
      </c>
      <c r="E12" s="1379" t="s">
        <v>656</v>
      </c>
      <c r="F12" s="288"/>
      <c r="G12" s="289"/>
      <c r="H12" s="288"/>
      <c r="I12" s="289"/>
      <c r="J12" s="288"/>
      <c r="K12" s="289"/>
      <c r="L12" s="288"/>
      <c r="M12" s="290"/>
      <c r="N12" s="289"/>
      <c r="O12" s="289"/>
      <c r="P12" s="288"/>
      <c r="Q12" s="289"/>
      <c r="R12" s="288"/>
      <c r="S12" s="290"/>
      <c r="T12" s="289"/>
      <c r="U12" s="290"/>
      <c r="V12" s="289"/>
      <c r="W12" s="289"/>
      <c r="X12" s="288"/>
      <c r="Y12" s="289"/>
      <c r="Z12" s="288"/>
      <c r="AA12" s="290"/>
      <c r="AB12" s="289"/>
      <c r="AC12" s="290"/>
      <c r="AD12" s="223"/>
      <c r="AE12" s="223"/>
      <c r="AF12" s="288"/>
      <c r="AG12" s="290"/>
      <c r="AH12" s="288"/>
      <c r="AI12" s="290"/>
      <c r="AJ12" s="289"/>
      <c r="AK12" s="290"/>
      <c r="AL12" s="288"/>
      <c r="AM12" s="289"/>
      <c r="AN12" s="288"/>
      <c r="AO12" s="290"/>
      <c r="AP12" s="288"/>
      <c r="AQ12" s="290"/>
      <c r="AR12" s="289"/>
      <c r="AS12" s="290"/>
      <c r="AT12" s="288"/>
      <c r="AU12" s="289"/>
      <c r="AV12" s="288"/>
      <c r="AW12" s="290"/>
      <c r="AX12" s="288"/>
      <c r="AY12" s="290"/>
      <c r="AZ12" s="289"/>
      <c r="BA12" s="290"/>
      <c r="BB12" s="289"/>
      <c r="BC12" s="290"/>
      <c r="BD12" s="288"/>
      <c r="BE12" s="290"/>
      <c r="BF12" s="288"/>
      <c r="BG12" s="290"/>
      <c r="BH12" s="289"/>
      <c r="BI12" s="290"/>
      <c r="BJ12" s="1388" t="s">
        <v>683</v>
      </c>
    </row>
    <row r="13" spans="1:63" ht="3" customHeight="1">
      <c r="A13" s="1372"/>
      <c r="B13" s="1376"/>
      <c r="C13" s="1377"/>
      <c r="D13" s="1378"/>
      <c r="E13" s="1380"/>
      <c r="F13" s="1361"/>
      <c r="G13" s="1362"/>
      <c r="H13" s="291"/>
      <c r="I13" s="292"/>
      <c r="J13" s="295"/>
      <c r="K13" s="293"/>
      <c r="L13" s="295"/>
      <c r="M13" s="293"/>
      <c r="N13" s="294"/>
      <c r="O13" s="294"/>
      <c r="P13" s="295"/>
      <c r="Q13" s="294"/>
      <c r="R13" s="295"/>
      <c r="S13" s="293"/>
      <c r="T13" s="294"/>
      <c r="U13" s="293"/>
      <c r="V13" s="294"/>
      <c r="W13" s="294"/>
      <c r="X13" s="295"/>
      <c r="Y13" s="294"/>
      <c r="Z13" s="295"/>
      <c r="AA13" s="293"/>
      <c r="AB13" s="294"/>
      <c r="AC13" s="293"/>
      <c r="AD13" s="343"/>
      <c r="AE13" s="343"/>
      <c r="AF13" s="295"/>
      <c r="AG13" s="293"/>
      <c r="AH13" s="295"/>
      <c r="AI13" s="293"/>
      <c r="AJ13" s="294"/>
      <c r="AK13" s="293"/>
      <c r="AL13" s="295"/>
      <c r="AM13" s="294"/>
      <c r="AN13" s="295"/>
      <c r="AO13" s="293"/>
      <c r="AP13" s="295"/>
      <c r="AQ13" s="293"/>
      <c r="AR13" s="294"/>
      <c r="AS13" s="293"/>
      <c r="AT13" s="295"/>
      <c r="AU13" s="293"/>
      <c r="AV13" s="291"/>
      <c r="AW13" s="296"/>
      <c r="AX13" s="291"/>
      <c r="AY13" s="296"/>
      <c r="AZ13" s="292"/>
      <c r="BA13" s="296"/>
      <c r="BB13" s="292"/>
      <c r="BC13" s="296"/>
      <c r="BD13" s="291"/>
      <c r="BE13" s="296"/>
      <c r="BF13" s="291"/>
      <c r="BG13" s="296"/>
      <c r="BH13" s="292"/>
      <c r="BI13" s="296"/>
      <c r="BJ13" s="1389"/>
    </row>
    <row r="14" spans="1:63" ht="6" customHeight="1">
      <c r="A14" s="1372"/>
      <c r="B14" s="1376"/>
      <c r="C14" s="1377"/>
      <c r="D14" s="1378"/>
      <c r="E14" s="1381"/>
      <c r="F14" s="297"/>
      <c r="G14" s="298"/>
      <c r="H14" s="297"/>
      <c r="I14" s="298"/>
      <c r="J14" s="297"/>
      <c r="K14" s="298"/>
      <c r="L14" s="297"/>
      <c r="M14" s="299"/>
      <c r="N14" s="298"/>
      <c r="O14" s="298"/>
      <c r="P14" s="297"/>
      <c r="Q14" s="298"/>
      <c r="R14" s="297"/>
      <c r="S14" s="299"/>
      <c r="T14" s="298"/>
      <c r="U14" s="299"/>
      <c r="V14" s="298"/>
      <c r="W14" s="298"/>
      <c r="X14" s="297"/>
      <c r="Y14" s="298"/>
      <c r="Z14" s="297"/>
      <c r="AA14" s="299"/>
      <c r="AB14" s="298"/>
      <c r="AC14" s="299"/>
      <c r="AD14" s="229"/>
      <c r="AE14" s="229"/>
      <c r="AF14" s="297"/>
      <c r="AG14" s="299"/>
      <c r="AH14" s="297"/>
      <c r="AI14" s="299"/>
      <c r="AJ14" s="298"/>
      <c r="AK14" s="299"/>
      <c r="AL14" s="297"/>
      <c r="AM14" s="298"/>
      <c r="AN14" s="297"/>
      <c r="AO14" s="299"/>
      <c r="AP14" s="297"/>
      <c r="AQ14" s="299"/>
      <c r="AR14" s="298"/>
      <c r="AS14" s="299"/>
      <c r="AT14" s="297"/>
      <c r="AU14" s="298"/>
      <c r="AV14" s="297"/>
      <c r="AW14" s="299"/>
      <c r="AX14" s="297"/>
      <c r="AY14" s="299"/>
      <c r="AZ14" s="298"/>
      <c r="BA14" s="299"/>
      <c r="BB14" s="298"/>
      <c r="BC14" s="299"/>
      <c r="BD14" s="297"/>
      <c r="BE14" s="299"/>
      <c r="BF14" s="297"/>
      <c r="BG14" s="299"/>
      <c r="BH14" s="298"/>
      <c r="BI14" s="299"/>
      <c r="BJ14" s="1389"/>
    </row>
    <row r="15" spans="1:63" ht="6" customHeight="1">
      <c r="A15" s="1372"/>
      <c r="B15" s="666">
        <v>1</v>
      </c>
      <c r="C15" s="1384"/>
      <c r="D15" s="1384"/>
      <c r="E15" s="1386"/>
      <c r="F15" s="230"/>
      <c r="G15" s="231"/>
      <c r="H15" s="236"/>
      <c r="I15" s="242"/>
      <c r="J15" s="236"/>
      <c r="K15" s="242"/>
      <c r="L15" s="236"/>
      <c r="M15" s="242"/>
      <c r="N15" s="236"/>
      <c r="O15" s="242"/>
      <c r="P15" s="236"/>
      <c r="Q15" s="242"/>
      <c r="R15" s="236"/>
      <c r="S15" s="242"/>
      <c r="T15" s="236"/>
      <c r="U15" s="242"/>
      <c r="V15" s="236"/>
      <c r="W15" s="242"/>
      <c r="X15" s="236"/>
      <c r="Y15" s="242"/>
      <c r="Z15" s="236"/>
      <c r="AA15" s="242"/>
      <c r="AB15" s="236"/>
      <c r="AC15" s="242"/>
      <c r="AD15" s="236"/>
      <c r="AE15" s="242"/>
      <c r="AF15" s="236"/>
      <c r="AG15" s="242"/>
      <c r="AH15" s="236"/>
      <c r="AI15" s="242"/>
      <c r="AJ15" s="236"/>
      <c r="AK15" s="242"/>
      <c r="AL15" s="236"/>
      <c r="AM15" s="242"/>
      <c r="AN15" s="236"/>
      <c r="AO15" s="242"/>
      <c r="AP15" s="231"/>
      <c r="AQ15" s="231"/>
      <c r="AR15" s="230"/>
      <c r="AS15" s="232"/>
      <c r="AT15" s="231"/>
      <c r="AU15" s="231"/>
      <c r="AV15" s="230"/>
      <c r="AW15" s="232"/>
      <c r="AX15" s="231"/>
      <c r="AY15" s="231"/>
      <c r="AZ15" s="230"/>
      <c r="BA15" s="232"/>
      <c r="BB15" s="231"/>
      <c r="BC15" s="231"/>
      <c r="BD15" s="230"/>
      <c r="BE15" s="232"/>
      <c r="BF15" s="230"/>
      <c r="BG15" s="232"/>
      <c r="BH15" s="231"/>
      <c r="BI15" s="232"/>
      <c r="BJ15" s="1147" t="s">
        <v>57</v>
      </c>
      <c r="BK15" s="1390">
        <f>SUM(H15:BJ17)/4</f>
        <v>0</v>
      </c>
    </row>
    <row r="16" spans="1:63" ht="3" customHeight="1">
      <c r="A16" s="1372"/>
      <c r="B16" s="907"/>
      <c r="C16" s="1384"/>
      <c r="D16" s="1384"/>
      <c r="E16" s="1386"/>
      <c r="F16" s="1382"/>
      <c r="G16" s="1383"/>
      <c r="H16" s="1382"/>
      <c r="I16" s="1383"/>
      <c r="J16" s="1382"/>
      <c r="K16" s="1383"/>
      <c r="L16" s="1382"/>
      <c r="M16" s="1383"/>
      <c r="N16" s="1382"/>
      <c r="O16" s="1383"/>
      <c r="P16" s="1382"/>
      <c r="Q16" s="1383"/>
      <c r="R16" s="1382"/>
      <c r="S16" s="1383"/>
      <c r="T16" s="1382"/>
      <c r="U16" s="1383"/>
      <c r="V16" s="1382"/>
      <c r="W16" s="1383"/>
      <c r="X16" s="1382"/>
      <c r="Y16" s="1383"/>
      <c r="Z16" s="1382"/>
      <c r="AA16" s="1383"/>
      <c r="AB16" s="1382"/>
      <c r="AC16" s="1383"/>
      <c r="AD16" s="1382"/>
      <c r="AE16" s="1383"/>
      <c r="AF16" s="1382"/>
      <c r="AG16" s="1383"/>
      <c r="AH16" s="1382"/>
      <c r="AI16" s="1383"/>
      <c r="AJ16" s="1382"/>
      <c r="AK16" s="1383"/>
      <c r="AL16" s="1382"/>
      <c r="AM16" s="1383"/>
      <c r="AN16" s="1382"/>
      <c r="AO16" s="1383"/>
      <c r="AP16" s="1382"/>
      <c r="AQ16" s="1383"/>
      <c r="AR16" s="1382"/>
      <c r="AS16" s="1383"/>
      <c r="AT16" s="1382"/>
      <c r="AU16" s="1383"/>
      <c r="AV16" s="1382"/>
      <c r="AW16" s="1383"/>
      <c r="AX16" s="1382"/>
      <c r="AY16" s="1383"/>
      <c r="AZ16" s="1382"/>
      <c r="BA16" s="1383"/>
      <c r="BB16" s="1382"/>
      <c r="BC16" s="1383"/>
      <c r="BD16" s="1382"/>
      <c r="BE16" s="1383"/>
      <c r="BF16" s="1382"/>
      <c r="BG16" s="1383"/>
      <c r="BH16" s="1382"/>
      <c r="BI16" s="1383"/>
      <c r="BJ16" s="1148"/>
      <c r="BK16" s="1390"/>
    </row>
    <row r="17" spans="1:63" ht="6" customHeight="1">
      <c r="A17" s="1372"/>
      <c r="B17" s="907"/>
      <c r="C17" s="1384"/>
      <c r="D17" s="1384"/>
      <c r="E17" s="1387"/>
      <c r="F17" s="233"/>
      <c r="G17" s="234"/>
      <c r="H17" s="233"/>
      <c r="I17" s="235"/>
      <c r="J17" s="233"/>
      <c r="K17" s="235"/>
      <c r="L17" s="233"/>
      <c r="M17" s="235"/>
      <c r="N17" s="233"/>
      <c r="O17" s="235"/>
      <c r="P17" s="233"/>
      <c r="Q17" s="235"/>
      <c r="R17" s="233"/>
      <c r="S17" s="235"/>
      <c r="T17" s="233"/>
      <c r="U17" s="235"/>
      <c r="V17" s="233"/>
      <c r="W17" s="235"/>
      <c r="X17" s="233"/>
      <c r="Y17" s="235"/>
      <c r="Z17" s="233"/>
      <c r="AA17" s="235"/>
      <c r="AB17" s="233"/>
      <c r="AC17" s="235"/>
      <c r="AD17" s="233"/>
      <c r="AE17" s="235"/>
      <c r="AF17" s="233"/>
      <c r="AG17" s="235"/>
      <c r="AH17" s="233"/>
      <c r="AI17" s="235"/>
      <c r="AJ17" s="233"/>
      <c r="AK17" s="235"/>
      <c r="AL17" s="233"/>
      <c r="AM17" s="235"/>
      <c r="AN17" s="233"/>
      <c r="AO17" s="235"/>
      <c r="AP17" s="234"/>
      <c r="AQ17" s="234"/>
      <c r="AR17" s="233"/>
      <c r="AS17" s="235"/>
      <c r="AT17" s="234"/>
      <c r="AU17" s="234"/>
      <c r="AV17" s="233"/>
      <c r="AW17" s="235"/>
      <c r="AX17" s="234"/>
      <c r="AY17" s="234"/>
      <c r="AZ17" s="233"/>
      <c r="BA17" s="235"/>
      <c r="BB17" s="234"/>
      <c r="BC17" s="234"/>
      <c r="BD17" s="233"/>
      <c r="BE17" s="235"/>
      <c r="BF17" s="233"/>
      <c r="BG17" s="235"/>
      <c r="BH17" s="234"/>
      <c r="BI17" s="235"/>
      <c r="BJ17" s="687"/>
      <c r="BK17" s="1390"/>
    </row>
    <row r="18" spans="1:63" ht="6" customHeight="1">
      <c r="A18" s="1372"/>
      <c r="B18" s="666">
        <v>2</v>
      </c>
      <c r="C18" s="1384"/>
      <c r="D18" s="1384"/>
      <c r="E18" s="1385"/>
      <c r="F18" s="230"/>
      <c r="G18" s="231"/>
      <c r="H18" s="236"/>
      <c r="I18" s="242"/>
      <c r="J18" s="236"/>
      <c r="K18" s="242"/>
      <c r="L18" s="236"/>
      <c r="M18" s="242"/>
      <c r="N18" s="236"/>
      <c r="O18" s="242"/>
      <c r="P18" s="236"/>
      <c r="Q18" s="242"/>
      <c r="R18" s="236"/>
      <c r="S18" s="242"/>
      <c r="T18" s="236"/>
      <c r="U18" s="242"/>
      <c r="V18" s="236"/>
      <c r="W18" s="242"/>
      <c r="X18" s="236"/>
      <c r="Y18" s="242"/>
      <c r="Z18" s="236"/>
      <c r="AA18" s="242"/>
      <c r="AB18" s="236"/>
      <c r="AC18" s="242"/>
      <c r="AD18" s="236"/>
      <c r="AE18" s="242"/>
      <c r="AF18" s="236"/>
      <c r="AG18" s="242"/>
      <c r="AH18" s="236"/>
      <c r="AI18" s="242"/>
      <c r="AJ18" s="236"/>
      <c r="AK18" s="242"/>
      <c r="AL18" s="236"/>
      <c r="AM18" s="242"/>
      <c r="AN18" s="236"/>
      <c r="AO18" s="242"/>
      <c r="AP18" s="231"/>
      <c r="AQ18" s="231"/>
      <c r="AR18" s="230"/>
      <c r="AS18" s="232"/>
      <c r="AT18" s="231"/>
      <c r="AU18" s="231"/>
      <c r="AV18" s="230"/>
      <c r="AW18" s="232"/>
      <c r="AX18" s="231"/>
      <c r="AY18" s="231"/>
      <c r="AZ18" s="230"/>
      <c r="BA18" s="232"/>
      <c r="BB18" s="231"/>
      <c r="BC18" s="231"/>
      <c r="BD18" s="230"/>
      <c r="BE18" s="232"/>
      <c r="BF18" s="230"/>
      <c r="BG18" s="232"/>
      <c r="BH18" s="231"/>
      <c r="BI18" s="232"/>
      <c r="BJ18" s="1147" t="s">
        <v>57</v>
      </c>
      <c r="BK18" s="1390">
        <f>SUM(H18:BJ20)/4</f>
        <v>0</v>
      </c>
    </row>
    <row r="19" spans="1:63" ht="3" customHeight="1">
      <c r="A19" s="1372"/>
      <c r="B19" s="907"/>
      <c r="C19" s="1384"/>
      <c r="D19" s="1384"/>
      <c r="E19" s="1386"/>
      <c r="F19" s="1382"/>
      <c r="G19" s="1383"/>
      <c r="H19" s="1382"/>
      <c r="I19" s="1383"/>
      <c r="J19" s="1382"/>
      <c r="K19" s="1383"/>
      <c r="L19" s="1382"/>
      <c r="M19" s="1383"/>
      <c r="N19" s="1382"/>
      <c r="O19" s="1383"/>
      <c r="P19" s="1382"/>
      <c r="Q19" s="1383"/>
      <c r="R19" s="1382"/>
      <c r="S19" s="1383"/>
      <c r="T19" s="1382"/>
      <c r="U19" s="1383"/>
      <c r="V19" s="1382"/>
      <c r="W19" s="1383"/>
      <c r="X19" s="1382"/>
      <c r="Y19" s="1383"/>
      <c r="Z19" s="1382"/>
      <c r="AA19" s="1383"/>
      <c r="AB19" s="1382"/>
      <c r="AC19" s="1383"/>
      <c r="AD19" s="1382"/>
      <c r="AE19" s="1383"/>
      <c r="AF19" s="1382"/>
      <c r="AG19" s="1383"/>
      <c r="AH19" s="1382"/>
      <c r="AI19" s="1383"/>
      <c r="AJ19" s="1382"/>
      <c r="AK19" s="1383"/>
      <c r="AL19" s="1382"/>
      <c r="AM19" s="1383"/>
      <c r="AN19" s="1382"/>
      <c r="AO19" s="1383"/>
      <c r="AP19" s="1382"/>
      <c r="AQ19" s="1383"/>
      <c r="AR19" s="1382"/>
      <c r="AS19" s="1383"/>
      <c r="AT19" s="1382"/>
      <c r="AU19" s="1383"/>
      <c r="AV19" s="1382"/>
      <c r="AW19" s="1383"/>
      <c r="AX19" s="1382"/>
      <c r="AY19" s="1383"/>
      <c r="AZ19" s="1382"/>
      <c r="BA19" s="1383"/>
      <c r="BB19" s="1382"/>
      <c r="BC19" s="1383"/>
      <c r="BD19" s="1382"/>
      <c r="BE19" s="1383"/>
      <c r="BF19" s="1382"/>
      <c r="BG19" s="1383"/>
      <c r="BH19" s="1382"/>
      <c r="BI19" s="1383"/>
      <c r="BJ19" s="1148"/>
      <c r="BK19" s="1390"/>
    </row>
    <row r="20" spans="1:63" ht="6" customHeight="1">
      <c r="A20" s="1372"/>
      <c r="B20" s="907"/>
      <c r="C20" s="1384"/>
      <c r="D20" s="1384"/>
      <c r="E20" s="1387"/>
      <c r="F20" s="233"/>
      <c r="G20" s="234"/>
      <c r="H20" s="233"/>
      <c r="I20" s="235"/>
      <c r="J20" s="233"/>
      <c r="K20" s="235"/>
      <c r="L20" s="233"/>
      <c r="M20" s="235"/>
      <c r="N20" s="233"/>
      <c r="O20" s="235"/>
      <c r="P20" s="233"/>
      <c r="Q20" s="235"/>
      <c r="R20" s="233"/>
      <c r="S20" s="235"/>
      <c r="T20" s="233"/>
      <c r="U20" s="235"/>
      <c r="V20" s="233"/>
      <c r="W20" s="235"/>
      <c r="X20" s="233"/>
      <c r="Y20" s="235"/>
      <c r="Z20" s="233"/>
      <c r="AA20" s="235"/>
      <c r="AB20" s="233"/>
      <c r="AC20" s="235"/>
      <c r="AD20" s="233"/>
      <c r="AE20" s="235"/>
      <c r="AF20" s="233"/>
      <c r="AG20" s="235"/>
      <c r="AH20" s="233"/>
      <c r="AI20" s="235"/>
      <c r="AJ20" s="233"/>
      <c r="AK20" s="235"/>
      <c r="AL20" s="233"/>
      <c r="AM20" s="235"/>
      <c r="AN20" s="233"/>
      <c r="AO20" s="235"/>
      <c r="AP20" s="234"/>
      <c r="AQ20" s="234"/>
      <c r="AR20" s="233"/>
      <c r="AS20" s="235"/>
      <c r="AT20" s="234"/>
      <c r="AU20" s="234"/>
      <c r="AV20" s="233"/>
      <c r="AW20" s="235"/>
      <c r="AX20" s="234"/>
      <c r="AY20" s="234"/>
      <c r="AZ20" s="233"/>
      <c r="BA20" s="235"/>
      <c r="BB20" s="234"/>
      <c r="BC20" s="234"/>
      <c r="BD20" s="233"/>
      <c r="BE20" s="235"/>
      <c r="BF20" s="233"/>
      <c r="BG20" s="235"/>
      <c r="BH20" s="234"/>
      <c r="BI20" s="235"/>
      <c r="BJ20" s="687"/>
      <c r="BK20" s="1390"/>
    </row>
    <row r="21" spans="1:63" ht="6" customHeight="1">
      <c r="A21" s="1372"/>
      <c r="B21" s="666">
        <v>3</v>
      </c>
      <c r="C21" s="1384"/>
      <c r="D21" s="1384"/>
      <c r="E21" s="1385"/>
      <c r="F21" s="230"/>
      <c r="G21" s="231"/>
      <c r="H21" s="236"/>
      <c r="I21" s="242"/>
      <c r="J21" s="236"/>
      <c r="K21" s="242"/>
      <c r="L21" s="236"/>
      <c r="M21" s="242"/>
      <c r="N21" s="236"/>
      <c r="O21" s="242"/>
      <c r="P21" s="236"/>
      <c r="Q21" s="242"/>
      <c r="R21" s="236"/>
      <c r="S21" s="242"/>
      <c r="T21" s="236"/>
      <c r="U21" s="242"/>
      <c r="V21" s="236"/>
      <c r="W21" s="242"/>
      <c r="X21" s="236"/>
      <c r="Y21" s="242"/>
      <c r="Z21" s="236"/>
      <c r="AA21" s="242"/>
      <c r="AB21" s="236"/>
      <c r="AC21" s="242"/>
      <c r="AD21" s="236"/>
      <c r="AE21" s="242"/>
      <c r="AF21" s="236"/>
      <c r="AG21" s="242"/>
      <c r="AH21" s="236"/>
      <c r="AI21" s="242"/>
      <c r="AJ21" s="236"/>
      <c r="AK21" s="242"/>
      <c r="AL21" s="236"/>
      <c r="AM21" s="242"/>
      <c r="AN21" s="236"/>
      <c r="AO21" s="242"/>
      <c r="AP21" s="231"/>
      <c r="AQ21" s="231"/>
      <c r="AR21" s="230"/>
      <c r="AS21" s="232"/>
      <c r="AT21" s="231"/>
      <c r="AU21" s="231"/>
      <c r="AV21" s="230"/>
      <c r="AW21" s="232"/>
      <c r="AX21" s="231"/>
      <c r="AY21" s="231"/>
      <c r="AZ21" s="230"/>
      <c r="BA21" s="232"/>
      <c r="BB21" s="231"/>
      <c r="BC21" s="231"/>
      <c r="BD21" s="230"/>
      <c r="BE21" s="232"/>
      <c r="BF21" s="230"/>
      <c r="BG21" s="232"/>
      <c r="BH21" s="231"/>
      <c r="BI21" s="232"/>
      <c r="BJ21" s="1147" t="s">
        <v>57</v>
      </c>
      <c r="BK21" s="1390">
        <f>SUM(H21:BJ23)/4</f>
        <v>0</v>
      </c>
    </row>
    <row r="22" spans="1:63" ht="3" customHeight="1">
      <c r="A22" s="1372"/>
      <c r="B22" s="907"/>
      <c r="C22" s="1384"/>
      <c r="D22" s="1384"/>
      <c r="E22" s="1386"/>
      <c r="F22" s="1382"/>
      <c r="G22" s="1383"/>
      <c r="H22" s="1382"/>
      <c r="I22" s="1383"/>
      <c r="J22" s="1382"/>
      <c r="K22" s="1383"/>
      <c r="L22" s="1382"/>
      <c r="M22" s="1383"/>
      <c r="N22" s="1382"/>
      <c r="O22" s="1383"/>
      <c r="P22" s="1382"/>
      <c r="Q22" s="1383"/>
      <c r="R22" s="1382"/>
      <c r="S22" s="1383"/>
      <c r="T22" s="1382"/>
      <c r="U22" s="1383"/>
      <c r="V22" s="1382"/>
      <c r="W22" s="1383"/>
      <c r="X22" s="1382"/>
      <c r="Y22" s="1383"/>
      <c r="Z22" s="1382"/>
      <c r="AA22" s="1383"/>
      <c r="AB22" s="1382"/>
      <c r="AC22" s="1383"/>
      <c r="AD22" s="1382"/>
      <c r="AE22" s="1383"/>
      <c r="AF22" s="1382"/>
      <c r="AG22" s="1383"/>
      <c r="AH22" s="1382"/>
      <c r="AI22" s="1383"/>
      <c r="AJ22" s="1382"/>
      <c r="AK22" s="1383"/>
      <c r="AL22" s="1382"/>
      <c r="AM22" s="1383"/>
      <c r="AN22" s="1382"/>
      <c r="AO22" s="1383"/>
      <c r="AP22" s="1382"/>
      <c r="AQ22" s="1383"/>
      <c r="AR22" s="1382"/>
      <c r="AS22" s="1383"/>
      <c r="AT22" s="1382"/>
      <c r="AU22" s="1383"/>
      <c r="AV22" s="1382"/>
      <c r="AW22" s="1383"/>
      <c r="AX22" s="1382"/>
      <c r="AY22" s="1383"/>
      <c r="AZ22" s="1382"/>
      <c r="BA22" s="1383"/>
      <c r="BB22" s="1382"/>
      <c r="BC22" s="1383"/>
      <c r="BD22" s="1382"/>
      <c r="BE22" s="1383"/>
      <c r="BF22" s="1382"/>
      <c r="BG22" s="1383"/>
      <c r="BH22" s="1382"/>
      <c r="BI22" s="1383"/>
      <c r="BJ22" s="1148"/>
      <c r="BK22" s="1390"/>
    </row>
    <row r="23" spans="1:63" ht="6" customHeight="1">
      <c r="A23" s="1372"/>
      <c r="B23" s="907"/>
      <c r="C23" s="1384"/>
      <c r="D23" s="1384"/>
      <c r="E23" s="1387"/>
      <c r="F23" s="233"/>
      <c r="G23" s="234"/>
      <c r="H23" s="233"/>
      <c r="I23" s="235"/>
      <c r="J23" s="233"/>
      <c r="K23" s="235"/>
      <c r="L23" s="233"/>
      <c r="M23" s="235"/>
      <c r="N23" s="233"/>
      <c r="O23" s="235"/>
      <c r="P23" s="233"/>
      <c r="Q23" s="235"/>
      <c r="R23" s="233"/>
      <c r="S23" s="235"/>
      <c r="T23" s="233"/>
      <c r="U23" s="235"/>
      <c r="V23" s="233"/>
      <c r="W23" s="235"/>
      <c r="X23" s="233"/>
      <c r="Y23" s="235"/>
      <c r="Z23" s="233"/>
      <c r="AA23" s="235"/>
      <c r="AB23" s="233"/>
      <c r="AC23" s="235"/>
      <c r="AD23" s="233"/>
      <c r="AE23" s="235"/>
      <c r="AF23" s="233"/>
      <c r="AG23" s="235"/>
      <c r="AH23" s="233"/>
      <c r="AI23" s="235"/>
      <c r="AJ23" s="233"/>
      <c r="AK23" s="235"/>
      <c r="AL23" s="233"/>
      <c r="AM23" s="235"/>
      <c r="AN23" s="233"/>
      <c r="AO23" s="235"/>
      <c r="AP23" s="234"/>
      <c r="AQ23" s="234"/>
      <c r="AR23" s="233"/>
      <c r="AS23" s="235"/>
      <c r="AT23" s="234"/>
      <c r="AU23" s="234"/>
      <c r="AV23" s="233"/>
      <c r="AW23" s="235"/>
      <c r="AX23" s="234"/>
      <c r="AY23" s="234"/>
      <c r="AZ23" s="233"/>
      <c r="BA23" s="235"/>
      <c r="BB23" s="234"/>
      <c r="BC23" s="234"/>
      <c r="BD23" s="233"/>
      <c r="BE23" s="235"/>
      <c r="BF23" s="233"/>
      <c r="BG23" s="235"/>
      <c r="BH23" s="234"/>
      <c r="BI23" s="235"/>
      <c r="BJ23" s="687"/>
      <c r="BK23" s="1390"/>
    </row>
    <row r="24" spans="1:63" ht="6" customHeight="1">
      <c r="A24" s="1372"/>
      <c r="B24" s="666">
        <v>4</v>
      </c>
      <c r="C24" s="1384"/>
      <c r="D24" s="1384"/>
      <c r="E24" s="1386"/>
      <c r="F24" s="230"/>
      <c r="G24" s="231"/>
      <c r="H24" s="236"/>
      <c r="I24" s="242"/>
      <c r="J24" s="236"/>
      <c r="K24" s="242"/>
      <c r="L24" s="236"/>
      <c r="M24" s="242"/>
      <c r="N24" s="236"/>
      <c r="O24" s="242"/>
      <c r="P24" s="236"/>
      <c r="Q24" s="242"/>
      <c r="R24" s="236"/>
      <c r="S24" s="242"/>
      <c r="T24" s="236"/>
      <c r="U24" s="242"/>
      <c r="V24" s="236"/>
      <c r="W24" s="242"/>
      <c r="X24" s="236"/>
      <c r="Y24" s="242"/>
      <c r="Z24" s="236"/>
      <c r="AA24" s="242"/>
      <c r="AB24" s="236"/>
      <c r="AC24" s="242"/>
      <c r="AD24" s="236"/>
      <c r="AE24" s="242"/>
      <c r="AF24" s="236"/>
      <c r="AG24" s="242"/>
      <c r="AH24" s="236"/>
      <c r="AI24" s="242"/>
      <c r="AJ24" s="236"/>
      <c r="AK24" s="242"/>
      <c r="AL24" s="236"/>
      <c r="AM24" s="242"/>
      <c r="AN24" s="236"/>
      <c r="AO24" s="242"/>
      <c r="AP24" s="231"/>
      <c r="AQ24" s="231"/>
      <c r="AR24" s="230"/>
      <c r="AS24" s="232"/>
      <c r="AT24" s="231"/>
      <c r="AU24" s="231"/>
      <c r="AV24" s="230"/>
      <c r="AW24" s="232"/>
      <c r="AX24" s="231"/>
      <c r="AY24" s="231"/>
      <c r="AZ24" s="230"/>
      <c r="BA24" s="232"/>
      <c r="BB24" s="231"/>
      <c r="BC24" s="231"/>
      <c r="BD24" s="230"/>
      <c r="BE24" s="232"/>
      <c r="BF24" s="230"/>
      <c r="BG24" s="232"/>
      <c r="BH24" s="231"/>
      <c r="BI24" s="232"/>
      <c r="BJ24" s="1147" t="s">
        <v>57</v>
      </c>
      <c r="BK24" s="1390">
        <f>SUM(H24:BJ26)/4</f>
        <v>0</v>
      </c>
    </row>
    <row r="25" spans="1:63" ht="3" customHeight="1">
      <c r="A25" s="1372"/>
      <c r="B25" s="907"/>
      <c r="C25" s="1384"/>
      <c r="D25" s="1384"/>
      <c r="E25" s="1386"/>
      <c r="F25" s="1382"/>
      <c r="G25" s="1383"/>
      <c r="H25" s="1382"/>
      <c r="I25" s="1383"/>
      <c r="J25" s="1382"/>
      <c r="K25" s="1383"/>
      <c r="L25" s="1382"/>
      <c r="M25" s="1383"/>
      <c r="N25" s="1382"/>
      <c r="O25" s="1383"/>
      <c r="P25" s="1382"/>
      <c r="Q25" s="1383"/>
      <c r="R25" s="1382"/>
      <c r="S25" s="1383"/>
      <c r="T25" s="1382"/>
      <c r="U25" s="1383"/>
      <c r="V25" s="1382"/>
      <c r="W25" s="1383"/>
      <c r="X25" s="1382"/>
      <c r="Y25" s="1383"/>
      <c r="Z25" s="1382"/>
      <c r="AA25" s="1383"/>
      <c r="AB25" s="1382"/>
      <c r="AC25" s="1383"/>
      <c r="AD25" s="1382"/>
      <c r="AE25" s="1383"/>
      <c r="AF25" s="1382"/>
      <c r="AG25" s="1383"/>
      <c r="AH25" s="1382"/>
      <c r="AI25" s="1383"/>
      <c r="AJ25" s="1382"/>
      <c r="AK25" s="1383"/>
      <c r="AL25" s="1382"/>
      <c r="AM25" s="1383"/>
      <c r="AN25" s="1382"/>
      <c r="AO25" s="1383"/>
      <c r="AP25" s="1382"/>
      <c r="AQ25" s="1383"/>
      <c r="AR25" s="1382"/>
      <c r="AS25" s="1383"/>
      <c r="AT25" s="1382"/>
      <c r="AU25" s="1383"/>
      <c r="AV25" s="1382"/>
      <c r="AW25" s="1383"/>
      <c r="AX25" s="1382"/>
      <c r="AY25" s="1383"/>
      <c r="AZ25" s="1382"/>
      <c r="BA25" s="1383"/>
      <c r="BB25" s="1382"/>
      <c r="BC25" s="1383"/>
      <c r="BD25" s="1382"/>
      <c r="BE25" s="1383"/>
      <c r="BF25" s="1382"/>
      <c r="BG25" s="1383"/>
      <c r="BH25" s="1382"/>
      <c r="BI25" s="1383"/>
      <c r="BJ25" s="1148"/>
      <c r="BK25" s="1390"/>
    </row>
    <row r="26" spans="1:63" ht="6" customHeight="1">
      <c r="A26" s="1372"/>
      <c r="B26" s="691"/>
      <c r="C26" s="1384"/>
      <c r="D26" s="1384"/>
      <c r="E26" s="1387"/>
      <c r="F26" s="233"/>
      <c r="G26" s="234"/>
      <c r="H26" s="233"/>
      <c r="I26" s="235"/>
      <c r="J26" s="233"/>
      <c r="K26" s="235"/>
      <c r="L26" s="233"/>
      <c r="M26" s="235"/>
      <c r="N26" s="233"/>
      <c r="O26" s="235"/>
      <c r="P26" s="233"/>
      <c r="Q26" s="235"/>
      <c r="R26" s="233"/>
      <c r="S26" s="235"/>
      <c r="T26" s="233"/>
      <c r="U26" s="235"/>
      <c r="V26" s="233"/>
      <c r="W26" s="235"/>
      <c r="X26" s="233"/>
      <c r="Y26" s="235"/>
      <c r="Z26" s="233"/>
      <c r="AA26" s="235"/>
      <c r="AB26" s="233"/>
      <c r="AC26" s="235"/>
      <c r="AD26" s="233"/>
      <c r="AE26" s="235"/>
      <c r="AF26" s="233"/>
      <c r="AG26" s="235"/>
      <c r="AH26" s="233"/>
      <c r="AI26" s="235"/>
      <c r="AJ26" s="233"/>
      <c r="AK26" s="235"/>
      <c r="AL26" s="233"/>
      <c r="AM26" s="235"/>
      <c r="AN26" s="233"/>
      <c r="AO26" s="235"/>
      <c r="AP26" s="234"/>
      <c r="AQ26" s="234"/>
      <c r="AR26" s="233"/>
      <c r="AS26" s="235"/>
      <c r="AT26" s="234"/>
      <c r="AU26" s="234"/>
      <c r="AV26" s="233"/>
      <c r="AW26" s="235"/>
      <c r="AX26" s="234"/>
      <c r="AY26" s="234"/>
      <c r="AZ26" s="233"/>
      <c r="BA26" s="235"/>
      <c r="BB26" s="234"/>
      <c r="BC26" s="234"/>
      <c r="BD26" s="233"/>
      <c r="BE26" s="235"/>
      <c r="BF26" s="233"/>
      <c r="BG26" s="235"/>
      <c r="BH26" s="234"/>
      <c r="BI26" s="235"/>
      <c r="BJ26" s="687"/>
      <c r="BK26" s="1390"/>
    </row>
    <row r="27" spans="1:63" ht="6" customHeight="1">
      <c r="A27" s="1372"/>
      <c r="B27" s="907">
        <v>5</v>
      </c>
      <c r="C27" s="1384"/>
      <c r="D27" s="1384"/>
      <c r="E27" s="1386"/>
      <c r="F27" s="230"/>
      <c r="G27" s="231"/>
      <c r="H27" s="236"/>
      <c r="I27" s="242"/>
      <c r="J27" s="236"/>
      <c r="K27" s="242"/>
      <c r="L27" s="236"/>
      <c r="M27" s="242"/>
      <c r="N27" s="236"/>
      <c r="O27" s="242"/>
      <c r="P27" s="236"/>
      <c r="Q27" s="242"/>
      <c r="R27" s="236"/>
      <c r="S27" s="242"/>
      <c r="T27" s="236"/>
      <c r="U27" s="242"/>
      <c r="V27" s="236"/>
      <c r="W27" s="242"/>
      <c r="X27" s="236"/>
      <c r="Y27" s="242"/>
      <c r="Z27" s="236"/>
      <c r="AA27" s="242"/>
      <c r="AB27" s="236"/>
      <c r="AC27" s="242"/>
      <c r="AD27" s="236"/>
      <c r="AE27" s="242"/>
      <c r="AF27" s="236"/>
      <c r="AG27" s="242"/>
      <c r="AH27" s="236"/>
      <c r="AI27" s="242"/>
      <c r="AJ27" s="236"/>
      <c r="AK27" s="242"/>
      <c r="AL27" s="236"/>
      <c r="AM27" s="242"/>
      <c r="AN27" s="236"/>
      <c r="AO27" s="242"/>
      <c r="AP27" s="231"/>
      <c r="AQ27" s="231"/>
      <c r="AR27" s="230"/>
      <c r="AS27" s="232"/>
      <c r="AT27" s="231"/>
      <c r="AU27" s="231"/>
      <c r="AV27" s="230"/>
      <c r="AW27" s="232"/>
      <c r="AX27" s="231"/>
      <c r="AY27" s="231"/>
      <c r="AZ27" s="230"/>
      <c r="BA27" s="232"/>
      <c r="BB27" s="231"/>
      <c r="BC27" s="231"/>
      <c r="BD27" s="230"/>
      <c r="BE27" s="232"/>
      <c r="BF27" s="230"/>
      <c r="BG27" s="232"/>
      <c r="BH27" s="231"/>
      <c r="BI27" s="232"/>
      <c r="BJ27" s="1147" t="s">
        <v>57</v>
      </c>
      <c r="BK27" s="1390">
        <f>SUM(H27:BJ29)/4</f>
        <v>0</v>
      </c>
    </row>
    <row r="28" spans="1:63" ht="3" customHeight="1">
      <c r="A28" s="1372"/>
      <c r="B28" s="907"/>
      <c r="C28" s="1384"/>
      <c r="D28" s="1384"/>
      <c r="E28" s="1386"/>
      <c r="F28" s="1382"/>
      <c r="G28" s="1383"/>
      <c r="H28" s="1382"/>
      <c r="I28" s="1383"/>
      <c r="J28" s="1382"/>
      <c r="K28" s="1383"/>
      <c r="L28" s="1382"/>
      <c r="M28" s="1383"/>
      <c r="N28" s="1382"/>
      <c r="O28" s="1383"/>
      <c r="P28" s="1382"/>
      <c r="Q28" s="1383"/>
      <c r="R28" s="1382"/>
      <c r="S28" s="1383"/>
      <c r="T28" s="1382"/>
      <c r="U28" s="1383"/>
      <c r="V28" s="1382"/>
      <c r="W28" s="1383"/>
      <c r="X28" s="1382"/>
      <c r="Y28" s="1383"/>
      <c r="Z28" s="1382"/>
      <c r="AA28" s="1383"/>
      <c r="AB28" s="1382"/>
      <c r="AC28" s="1383"/>
      <c r="AD28" s="1382"/>
      <c r="AE28" s="1383"/>
      <c r="AF28" s="1382"/>
      <c r="AG28" s="1383"/>
      <c r="AH28" s="1382"/>
      <c r="AI28" s="1383"/>
      <c r="AJ28" s="1382"/>
      <c r="AK28" s="1383"/>
      <c r="AL28" s="1382"/>
      <c r="AM28" s="1383"/>
      <c r="AN28" s="1382"/>
      <c r="AO28" s="1383"/>
      <c r="AP28" s="1382"/>
      <c r="AQ28" s="1383"/>
      <c r="AR28" s="1382"/>
      <c r="AS28" s="1383"/>
      <c r="AT28" s="1382"/>
      <c r="AU28" s="1383"/>
      <c r="AV28" s="1382"/>
      <c r="AW28" s="1383"/>
      <c r="AX28" s="1382"/>
      <c r="AY28" s="1383"/>
      <c r="AZ28" s="1382"/>
      <c r="BA28" s="1383"/>
      <c r="BB28" s="1382"/>
      <c r="BC28" s="1383"/>
      <c r="BD28" s="1382"/>
      <c r="BE28" s="1383"/>
      <c r="BF28" s="1382"/>
      <c r="BG28" s="1383"/>
      <c r="BH28" s="1382"/>
      <c r="BI28" s="1383"/>
      <c r="BJ28" s="1148"/>
      <c r="BK28" s="1390"/>
    </row>
    <row r="29" spans="1:63" ht="6" customHeight="1">
      <c r="A29" s="1372"/>
      <c r="B29" s="691"/>
      <c r="C29" s="1384"/>
      <c r="D29" s="1384"/>
      <c r="E29" s="1387"/>
      <c r="F29" s="233"/>
      <c r="G29" s="234"/>
      <c r="H29" s="233"/>
      <c r="I29" s="235"/>
      <c r="J29" s="233"/>
      <c r="K29" s="235"/>
      <c r="L29" s="233"/>
      <c r="M29" s="235"/>
      <c r="N29" s="233"/>
      <c r="O29" s="235"/>
      <c r="P29" s="233"/>
      <c r="Q29" s="235"/>
      <c r="R29" s="233"/>
      <c r="S29" s="235"/>
      <c r="T29" s="233"/>
      <c r="U29" s="235"/>
      <c r="V29" s="233"/>
      <c r="W29" s="235"/>
      <c r="X29" s="233"/>
      <c r="Y29" s="235"/>
      <c r="Z29" s="233"/>
      <c r="AA29" s="235"/>
      <c r="AB29" s="233"/>
      <c r="AC29" s="235"/>
      <c r="AD29" s="233"/>
      <c r="AE29" s="235"/>
      <c r="AF29" s="233"/>
      <c r="AG29" s="235"/>
      <c r="AH29" s="233"/>
      <c r="AI29" s="235"/>
      <c r="AJ29" s="233"/>
      <c r="AK29" s="235"/>
      <c r="AL29" s="233"/>
      <c r="AM29" s="235"/>
      <c r="AN29" s="233"/>
      <c r="AO29" s="235"/>
      <c r="AP29" s="234"/>
      <c r="AQ29" s="234"/>
      <c r="AR29" s="233"/>
      <c r="AS29" s="235"/>
      <c r="AT29" s="234"/>
      <c r="AU29" s="234"/>
      <c r="AV29" s="233"/>
      <c r="AW29" s="235"/>
      <c r="AX29" s="234"/>
      <c r="AY29" s="234"/>
      <c r="AZ29" s="233"/>
      <c r="BA29" s="235"/>
      <c r="BB29" s="234"/>
      <c r="BC29" s="234"/>
      <c r="BD29" s="233"/>
      <c r="BE29" s="235"/>
      <c r="BF29" s="233"/>
      <c r="BG29" s="235"/>
      <c r="BH29" s="234"/>
      <c r="BI29" s="235"/>
      <c r="BJ29" s="687"/>
      <c r="BK29" s="1390"/>
    </row>
    <row r="30" spans="1:63" ht="6" customHeight="1">
      <c r="A30" s="1372"/>
      <c r="B30" s="907">
        <v>6</v>
      </c>
      <c r="C30" s="1384"/>
      <c r="D30" s="1384"/>
      <c r="E30" s="1385"/>
      <c r="F30" s="230"/>
      <c r="G30" s="231"/>
      <c r="H30" s="236"/>
      <c r="I30" s="242"/>
      <c r="J30" s="236"/>
      <c r="K30" s="242"/>
      <c r="L30" s="236"/>
      <c r="M30" s="242"/>
      <c r="N30" s="236"/>
      <c r="O30" s="242"/>
      <c r="P30" s="236"/>
      <c r="Q30" s="242"/>
      <c r="R30" s="236"/>
      <c r="S30" s="242"/>
      <c r="T30" s="236"/>
      <c r="U30" s="242"/>
      <c r="V30" s="236"/>
      <c r="W30" s="242"/>
      <c r="X30" s="236"/>
      <c r="Y30" s="242"/>
      <c r="Z30" s="236"/>
      <c r="AA30" s="242"/>
      <c r="AB30" s="236"/>
      <c r="AC30" s="242"/>
      <c r="AD30" s="236"/>
      <c r="AE30" s="242"/>
      <c r="AF30" s="236"/>
      <c r="AG30" s="242"/>
      <c r="AH30" s="236"/>
      <c r="AI30" s="242"/>
      <c r="AJ30" s="236"/>
      <c r="AK30" s="242"/>
      <c r="AL30" s="236"/>
      <c r="AM30" s="242"/>
      <c r="AN30" s="236"/>
      <c r="AO30" s="242"/>
      <c r="AP30" s="231"/>
      <c r="AQ30" s="231"/>
      <c r="AR30" s="230"/>
      <c r="AS30" s="232"/>
      <c r="AT30" s="231"/>
      <c r="AU30" s="231"/>
      <c r="AV30" s="230"/>
      <c r="AW30" s="232"/>
      <c r="AX30" s="231"/>
      <c r="AY30" s="231"/>
      <c r="AZ30" s="230"/>
      <c r="BA30" s="232"/>
      <c r="BB30" s="231"/>
      <c r="BC30" s="231"/>
      <c r="BD30" s="230"/>
      <c r="BE30" s="232"/>
      <c r="BF30" s="230"/>
      <c r="BG30" s="232"/>
      <c r="BH30" s="231"/>
      <c r="BI30" s="232"/>
      <c r="BJ30" s="1147" t="s">
        <v>57</v>
      </c>
      <c r="BK30" s="1390">
        <f>SUM(H30:BJ32)/4</f>
        <v>0</v>
      </c>
    </row>
    <row r="31" spans="1:63" ht="3" customHeight="1">
      <c r="A31" s="1372"/>
      <c r="B31" s="907"/>
      <c r="C31" s="1384"/>
      <c r="D31" s="1384"/>
      <c r="E31" s="1386"/>
      <c r="F31" s="1382"/>
      <c r="G31" s="1383"/>
      <c r="H31" s="1382"/>
      <c r="I31" s="1383"/>
      <c r="J31" s="1382"/>
      <c r="K31" s="1383"/>
      <c r="L31" s="1382"/>
      <c r="M31" s="1383"/>
      <c r="N31" s="1382"/>
      <c r="O31" s="1383"/>
      <c r="P31" s="1382"/>
      <c r="Q31" s="1383"/>
      <c r="R31" s="1382"/>
      <c r="S31" s="1383"/>
      <c r="T31" s="1382"/>
      <c r="U31" s="1383"/>
      <c r="V31" s="1382"/>
      <c r="W31" s="1383"/>
      <c r="X31" s="1382"/>
      <c r="Y31" s="1383"/>
      <c r="Z31" s="1382"/>
      <c r="AA31" s="1383"/>
      <c r="AB31" s="1382"/>
      <c r="AC31" s="1383"/>
      <c r="AD31" s="1382"/>
      <c r="AE31" s="1383"/>
      <c r="AF31" s="1382"/>
      <c r="AG31" s="1383"/>
      <c r="AH31" s="1382"/>
      <c r="AI31" s="1383"/>
      <c r="AJ31" s="1382"/>
      <c r="AK31" s="1383"/>
      <c r="AL31" s="1382"/>
      <c r="AM31" s="1383"/>
      <c r="AN31" s="1382"/>
      <c r="AO31" s="1383"/>
      <c r="AP31" s="1382"/>
      <c r="AQ31" s="1383"/>
      <c r="AR31" s="1382"/>
      <c r="AS31" s="1383"/>
      <c r="AT31" s="1382"/>
      <c r="AU31" s="1383"/>
      <c r="AV31" s="1382"/>
      <c r="AW31" s="1383"/>
      <c r="AX31" s="1382"/>
      <c r="AY31" s="1383"/>
      <c r="AZ31" s="1382"/>
      <c r="BA31" s="1383"/>
      <c r="BB31" s="1382"/>
      <c r="BC31" s="1383"/>
      <c r="BD31" s="1382"/>
      <c r="BE31" s="1383"/>
      <c r="BF31" s="1382"/>
      <c r="BG31" s="1383"/>
      <c r="BH31" s="1382"/>
      <c r="BI31" s="1383"/>
      <c r="BJ31" s="1148"/>
      <c r="BK31" s="1390"/>
    </row>
    <row r="32" spans="1:63" ht="6" customHeight="1">
      <c r="A32" s="1372"/>
      <c r="B32" s="691"/>
      <c r="C32" s="1384"/>
      <c r="D32" s="1384"/>
      <c r="E32" s="1387"/>
      <c r="F32" s="233"/>
      <c r="G32" s="234"/>
      <c r="H32" s="233"/>
      <c r="I32" s="235"/>
      <c r="J32" s="233"/>
      <c r="K32" s="235"/>
      <c r="L32" s="233"/>
      <c r="M32" s="235"/>
      <c r="N32" s="233"/>
      <c r="O32" s="235"/>
      <c r="P32" s="233"/>
      <c r="Q32" s="235"/>
      <c r="R32" s="233"/>
      <c r="S32" s="235"/>
      <c r="T32" s="233"/>
      <c r="U32" s="235"/>
      <c r="V32" s="233"/>
      <c r="W32" s="235"/>
      <c r="X32" s="233"/>
      <c r="Y32" s="235"/>
      <c r="Z32" s="233"/>
      <c r="AA32" s="235"/>
      <c r="AB32" s="233"/>
      <c r="AC32" s="235"/>
      <c r="AD32" s="233"/>
      <c r="AE32" s="235"/>
      <c r="AF32" s="233"/>
      <c r="AG32" s="235"/>
      <c r="AH32" s="233"/>
      <c r="AI32" s="235"/>
      <c r="AJ32" s="233"/>
      <c r="AK32" s="235"/>
      <c r="AL32" s="233"/>
      <c r="AM32" s="235"/>
      <c r="AN32" s="233"/>
      <c r="AO32" s="235"/>
      <c r="AP32" s="234"/>
      <c r="AQ32" s="234"/>
      <c r="AR32" s="233"/>
      <c r="AS32" s="235"/>
      <c r="AT32" s="234"/>
      <c r="AU32" s="234"/>
      <c r="AV32" s="233"/>
      <c r="AW32" s="235"/>
      <c r="AX32" s="234"/>
      <c r="AY32" s="234"/>
      <c r="AZ32" s="233"/>
      <c r="BA32" s="235"/>
      <c r="BB32" s="234"/>
      <c r="BC32" s="234"/>
      <c r="BD32" s="233"/>
      <c r="BE32" s="235"/>
      <c r="BF32" s="233"/>
      <c r="BG32" s="235"/>
      <c r="BH32" s="234"/>
      <c r="BI32" s="235"/>
      <c r="BJ32" s="687"/>
      <c r="BK32" s="1390"/>
    </row>
    <row r="33" spans="1:63" ht="6" customHeight="1">
      <c r="A33" s="1372"/>
      <c r="B33" s="907">
        <v>7</v>
      </c>
      <c r="C33" s="1384"/>
      <c r="D33" s="1384"/>
      <c r="E33" s="1386"/>
      <c r="F33" s="230"/>
      <c r="G33" s="231"/>
      <c r="H33" s="236"/>
      <c r="I33" s="242"/>
      <c r="J33" s="236"/>
      <c r="K33" s="242"/>
      <c r="L33" s="236"/>
      <c r="M33" s="242"/>
      <c r="N33" s="236"/>
      <c r="O33" s="242"/>
      <c r="P33" s="236"/>
      <c r="Q33" s="242"/>
      <c r="R33" s="236"/>
      <c r="S33" s="242"/>
      <c r="T33" s="236"/>
      <c r="U33" s="242"/>
      <c r="V33" s="236"/>
      <c r="W33" s="242"/>
      <c r="X33" s="236"/>
      <c r="Y33" s="242"/>
      <c r="Z33" s="236"/>
      <c r="AA33" s="242"/>
      <c r="AB33" s="236"/>
      <c r="AC33" s="242"/>
      <c r="AD33" s="236"/>
      <c r="AE33" s="242"/>
      <c r="AF33" s="236"/>
      <c r="AG33" s="242"/>
      <c r="AH33" s="236"/>
      <c r="AI33" s="242"/>
      <c r="AJ33" s="236"/>
      <c r="AK33" s="242"/>
      <c r="AL33" s="236"/>
      <c r="AM33" s="242"/>
      <c r="AN33" s="236"/>
      <c r="AO33" s="242"/>
      <c r="AP33" s="231"/>
      <c r="AQ33" s="231"/>
      <c r="AR33" s="230"/>
      <c r="AS33" s="232"/>
      <c r="AT33" s="231"/>
      <c r="AU33" s="231"/>
      <c r="AV33" s="230"/>
      <c r="AW33" s="232"/>
      <c r="AX33" s="231"/>
      <c r="AY33" s="231"/>
      <c r="AZ33" s="230"/>
      <c r="BA33" s="232"/>
      <c r="BB33" s="231"/>
      <c r="BC33" s="231"/>
      <c r="BD33" s="230"/>
      <c r="BE33" s="232"/>
      <c r="BF33" s="230"/>
      <c r="BG33" s="232"/>
      <c r="BH33" s="231"/>
      <c r="BI33" s="232"/>
      <c r="BJ33" s="1147" t="s">
        <v>57</v>
      </c>
      <c r="BK33" s="1390">
        <f>SUM(H33:BJ35)/4</f>
        <v>0</v>
      </c>
    </row>
    <row r="34" spans="1:63" ht="3" customHeight="1">
      <c r="A34" s="1372"/>
      <c r="B34" s="907"/>
      <c r="C34" s="1384"/>
      <c r="D34" s="1384"/>
      <c r="E34" s="1386"/>
      <c r="F34" s="1382"/>
      <c r="G34" s="1383"/>
      <c r="H34" s="1382"/>
      <c r="I34" s="1383"/>
      <c r="J34" s="1382"/>
      <c r="K34" s="1383"/>
      <c r="L34" s="1382"/>
      <c r="M34" s="1383"/>
      <c r="N34" s="1382"/>
      <c r="O34" s="1383"/>
      <c r="P34" s="1382"/>
      <c r="Q34" s="1383"/>
      <c r="R34" s="1382"/>
      <c r="S34" s="1383"/>
      <c r="T34" s="1382"/>
      <c r="U34" s="1383"/>
      <c r="V34" s="1382"/>
      <c r="W34" s="1383"/>
      <c r="X34" s="1382"/>
      <c r="Y34" s="1383"/>
      <c r="Z34" s="1382"/>
      <c r="AA34" s="1383"/>
      <c r="AB34" s="1382"/>
      <c r="AC34" s="1383"/>
      <c r="AD34" s="1382"/>
      <c r="AE34" s="1383"/>
      <c r="AF34" s="1382"/>
      <c r="AG34" s="1383"/>
      <c r="AH34" s="1382"/>
      <c r="AI34" s="1383"/>
      <c r="AJ34" s="1382"/>
      <c r="AK34" s="1383"/>
      <c r="AL34" s="1382"/>
      <c r="AM34" s="1383"/>
      <c r="AN34" s="1382"/>
      <c r="AO34" s="1383"/>
      <c r="AP34" s="1382"/>
      <c r="AQ34" s="1383"/>
      <c r="AR34" s="1382"/>
      <c r="AS34" s="1383"/>
      <c r="AT34" s="1382"/>
      <c r="AU34" s="1383"/>
      <c r="AV34" s="1382"/>
      <c r="AW34" s="1383"/>
      <c r="AX34" s="1382"/>
      <c r="AY34" s="1383"/>
      <c r="AZ34" s="1382"/>
      <c r="BA34" s="1383"/>
      <c r="BB34" s="1382"/>
      <c r="BC34" s="1383"/>
      <c r="BD34" s="1382"/>
      <c r="BE34" s="1383"/>
      <c r="BF34" s="1382"/>
      <c r="BG34" s="1383"/>
      <c r="BH34" s="1382"/>
      <c r="BI34" s="1383"/>
      <c r="BJ34" s="1148"/>
      <c r="BK34" s="1390"/>
    </row>
    <row r="35" spans="1:63" ht="6" customHeight="1">
      <c r="A35" s="1372"/>
      <c r="B35" s="691"/>
      <c r="C35" s="1384"/>
      <c r="D35" s="1384"/>
      <c r="E35" s="1387"/>
      <c r="F35" s="233"/>
      <c r="G35" s="234"/>
      <c r="H35" s="233"/>
      <c r="I35" s="235"/>
      <c r="J35" s="233"/>
      <c r="K35" s="235"/>
      <c r="L35" s="233"/>
      <c r="M35" s="235"/>
      <c r="N35" s="233"/>
      <c r="O35" s="235"/>
      <c r="P35" s="233"/>
      <c r="Q35" s="235"/>
      <c r="R35" s="233"/>
      <c r="S35" s="235"/>
      <c r="T35" s="233"/>
      <c r="U35" s="235"/>
      <c r="V35" s="233"/>
      <c r="W35" s="235"/>
      <c r="X35" s="233"/>
      <c r="Y35" s="235"/>
      <c r="Z35" s="233"/>
      <c r="AA35" s="235"/>
      <c r="AB35" s="233"/>
      <c r="AC35" s="235"/>
      <c r="AD35" s="233"/>
      <c r="AE35" s="235"/>
      <c r="AF35" s="233"/>
      <c r="AG35" s="235"/>
      <c r="AH35" s="233"/>
      <c r="AI35" s="235"/>
      <c r="AJ35" s="233"/>
      <c r="AK35" s="235"/>
      <c r="AL35" s="233"/>
      <c r="AM35" s="235"/>
      <c r="AN35" s="233"/>
      <c r="AO35" s="235"/>
      <c r="AP35" s="234"/>
      <c r="AQ35" s="234"/>
      <c r="AR35" s="233"/>
      <c r="AS35" s="235"/>
      <c r="AT35" s="234"/>
      <c r="AU35" s="234"/>
      <c r="AV35" s="233"/>
      <c r="AW35" s="235"/>
      <c r="AX35" s="234"/>
      <c r="AY35" s="234"/>
      <c r="AZ35" s="233"/>
      <c r="BA35" s="235"/>
      <c r="BB35" s="234"/>
      <c r="BC35" s="234"/>
      <c r="BD35" s="233"/>
      <c r="BE35" s="235"/>
      <c r="BF35" s="233"/>
      <c r="BG35" s="235"/>
      <c r="BH35" s="234"/>
      <c r="BI35" s="235"/>
      <c r="BJ35" s="687"/>
      <c r="BK35" s="1390"/>
    </row>
    <row r="36" spans="1:63" ht="6" customHeight="1">
      <c r="A36" s="1372"/>
      <c r="B36" s="907">
        <v>8</v>
      </c>
      <c r="C36" s="1384"/>
      <c r="D36" s="1384"/>
      <c r="E36" s="1386"/>
      <c r="F36" s="230"/>
      <c r="G36" s="231"/>
      <c r="H36" s="236"/>
      <c r="I36" s="242"/>
      <c r="J36" s="236"/>
      <c r="K36" s="242"/>
      <c r="L36" s="236"/>
      <c r="M36" s="242"/>
      <c r="N36" s="236"/>
      <c r="O36" s="242"/>
      <c r="P36" s="236"/>
      <c r="Q36" s="242"/>
      <c r="R36" s="236"/>
      <c r="S36" s="242"/>
      <c r="T36" s="236"/>
      <c r="U36" s="242"/>
      <c r="V36" s="236"/>
      <c r="W36" s="242"/>
      <c r="X36" s="236"/>
      <c r="Y36" s="242"/>
      <c r="Z36" s="236"/>
      <c r="AA36" s="242"/>
      <c r="AB36" s="236"/>
      <c r="AC36" s="242"/>
      <c r="AD36" s="236"/>
      <c r="AE36" s="242"/>
      <c r="AF36" s="236"/>
      <c r="AG36" s="242"/>
      <c r="AH36" s="236"/>
      <c r="AI36" s="242"/>
      <c r="AJ36" s="236"/>
      <c r="AK36" s="242"/>
      <c r="AL36" s="236"/>
      <c r="AM36" s="242"/>
      <c r="AN36" s="236"/>
      <c r="AO36" s="242"/>
      <c r="AP36" s="231"/>
      <c r="AQ36" s="231"/>
      <c r="AR36" s="230"/>
      <c r="AS36" s="232"/>
      <c r="AT36" s="231"/>
      <c r="AU36" s="231"/>
      <c r="AV36" s="230"/>
      <c r="AW36" s="232"/>
      <c r="AX36" s="231"/>
      <c r="AY36" s="231"/>
      <c r="AZ36" s="230"/>
      <c r="BA36" s="232"/>
      <c r="BB36" s="231"/>
      <c r="BC36" s="231"/>
      <c r="BD36" s="230"/>
      <c r="BE36" s="232"/>
      <c r="BF36" s="230"/>
      <c r="BG36" s="232"/>
      <c r="BH36" s="231"/>
      <c r="BI36" s="232"/>
      <c r="BJ36" s="1147" t="s">
        <v>57</v>
      </c>
      <c r="BK36" s="1390">
        <f>SUM(H36:BJ38)/4</f>
        <v>0</v>
      </c>
    </row>
    <row r="37" spans="1:63" ht="3" customHeight="1">
      <c r="A37" s="1372"/>
      <c r="B37" s="907"/>
      <c r="C37" s="1384"/>
      <c r="D37" s="1384"/>
      <c r="E37" s="1386"/>
      <c r="F37" s="1382"/>
      <c r="G37" s="1383"/>
      <c r="H37" s="1382"/>
      <c r="I37" s="1383"/>
      <c r="J37" s="1382"/>
      <c r="K37" s="1383"/>
      <c r="L37" s="1382"/>
      <c r="M37" s="1383"/>
      <c r="N37" s="1382"/>
      <c r="O37" s="1383"/>
      <c r="P37" s="1382"/>
      <c r="Q37" s="1383"/>
      <c r="R37" s="1382"/>
      <c r="S37" s="1383"/>
      <c r="T37" s="1382"/>
      <c r="U37" s="1383"/>
      <c r="V37" s="1382"/>
      <c r="W37" s="1383"/>
      <c r="X37" s="1382"/>
      <c r="Y37" s="1383"/>
      <c r="Z37" s="1382"/>
      <c r="AA37" s="1383"/>
      <c r="AB37" s="1382"/>
      <c r="AC37" s="1383"/>
      <c r="AD37" s="1382"/>
      <c r="AE37" s="1383"/>
      <c r="AF37" s="1382"/>
      <c r="AG37" s="1383"/>
      <c r="AH37" s="1382"/>
      <c r="AI37" s="1383"/>
      <c r="AJ37" s="1382"/>
      <c r="AK37" s="1383"/>
      <c r="AL37" s="1382"/>
      <c r="AM37" s="1383"/>
      <c r="AN37" s="1382"/>
      <c r="AO37" s="1383"/>
      <c r="AP37" s="1382"/>
      <c r="AQ37" s="1383"/>
      <c r="AR37" s="1382"/>
      <c r="AS37" s="1383"/>
      <c r="AT37" s="1382"/>
      <c r="AU37" s="1383"/>
      <c r="AV37" s="1382"/>
      <c r="AW37" s="1383"/>
      <c r="AX37" s="1382"/>
      <c r="AY37" s="1383"/>
      <c r="AZ37" s="1382"/>
      <c r="BA37" s="1383"/>
      <c r="BB37" s="1382"/>
      <c r="BC37" s="1383"/>
      <c r="BD37" s="1382"/>
      <c r="BE37" s="1383"/>
      <c r="BF37" s="1382"/>
      <c r="BG37" s="1383"/>
      <c r="BH37" s="1382"/>
      <c r="BI37" s="1383"/>
      <c r="BJ37" s="1148"/>
      <c r="BK37" s="1390"/>
    </row>
    <row r="38" spans="1:63" ht="6" customHeight="1">
      <c r="A38" s="1372"/>
      <c r="B38" s="907"/>
      <c r="C38" s="1384"/>
      <c r="D38" s="1384"/>
      <c r="E38" s="1387"/>
      <c r="F38" s="233"/>
      <c r="G38" s="234"/>
      <c r="H38" s="233"/>
      <c r="I38" s="235"/>
      <c r="J38" s="233"/>
      <c r="K38" s="235"/>
      <c r="L38" s="233"/>
      <c r="M38" s="235"/>
      <c r="N38" s="233"/>
      <c r="O38" s="235"/>
      <c r="P38" s="233"/>
      <c r="Q38" s="235"/>
      <c r="R38" s="233"/>
      <c r="S38" s="235"/>
      <c r="T38" s="233"/>
      <c r="U38" s="235"/>
      <c r="V38" s="233"/>
      <c r="W38" s="235"/>
      <c r="X38" s="233"/>
      <c r="Y38" s="235"/>
      <c r="Z38" s="233"/>
      <c r="AA38" s="235"/>
      <c r="AB38" s="233"/>
      <c r="AC38" s="235"/>
      <c r="AD38" s="233"/>
      <c r="AE38" s="235"/>
      <c r="AF38" s="233"/>
      <c r="AG38" s="235"/>
      <c r="AH38" s="233"/>
      <c r="AI38" s="235"/>
      <c r="AJ38" s="233"/>
      <c r="AK38" s="235"/>
      <c r="AL38" s="233"/>
      <c r="AM38" s="235"/>
      <c r="AN38" s="233"/>
      <c r="AO38" s="235"/>
      <c r="AP38" s="234"/>
      <c r="AQ38" s="234"/>
      <c r="AR38" s="233"/>
      <c r="AS38" s="235"/>
      <c r="AT38" s="234"/>
      <c r="AU38" s="234"/>
      <c r="AV38" s="233"/>
      <c r="AW38" s="235"/>
      <c r="AX38" s="234"/>
      <c r="AY38" s="234"/>
      <c r="AZ38" s="233"/>
      <c r="BA38" s="235"/>
      <c r="BB38" s="234"/>
      <c r="BC38" s="234"/>
      <c r="BD38" s="233"/>
      <c r="BE38" s="235"/>
      <c r="BF38" s="233"/>
      <c r="BG38" s="235"/>
      <c r="BH38" s="234"/>
      <c r="BI38" s="235"/>
      <c r="BJ38" s="687"/>
      <c r="BK38" s="1390"/>
    </row>
    <row r="39" spans="1:63" ht="6" customHeight="1">
      <c r="A39" s="1372"/>
      <c r="B39" s="666">
        <v>9</v>
      </c>
      <c r="C39" s="1384"/>
      <c r="D39" s="1384"/>
      <c r="E39" s="1386"/>
      <c r="F39" s="230"/>
      <c r="G39" s="231"/>
      <c r="H39" s="236"/>
      <c r="I39" s="242"/>
      <c r="J39" s="236"/>
      <c r="K39" s="242"/>
      <c r="L39" s="236"/>
      <c r="M39" s="242"/>
      <c r="N39" s="236"/>
      <c r="O39" s="242"/>
      <c r="P39" s="236"/>
      <c r="Q39" s="242"/>
      <c r="R39" s="236"/>
      <c r="S39" s="242"/>
      <c r="T39" s="236"/>
      <c r="U39" s="242"/>
      <c r="V39" s="236"/>
      <c r="W39" s="242"/>
      <c r="X39" s="236"/>
      <c r="Y39" s="242"/>
      <c r="Z39" s="236"/>
      <c r="AA39" s="242"/>
      <c r="AB39" s="236"/>
      <c r="AC39" s="242"/>
      <c r="AD39" s="236"/>
      <c r="AE39" s="242"/>
      <c r="AF39" s="236"/>
      <c r="AG39" s="242"/>
      <c r="AH39" s="236"/>
      <c r="AI39" s="242"/>
      <c r="AJ39" s="236"/>
      <c r="AK39" s="242"/>
      <c r="AL39" s="236"/>
      <c r="AM39" s="242"/>
      <c r="AN39" s="236"/>
      <c r="AO39" s="242"/>
      <c r="AP39" s="231"/>
      <c r="AQ39" s="231"/>
      <c r="AR39" s="230"/>
      <c r="AS39" s="232"/>
      <c r="AT39" s="231"/>
      <c r="AU39" s="231"/>
      <c r="AV39" s="230"/>
      <c r="AW39" s="232"/>
      <c r="AX39" s="231"/>
      <c r="AY39" s="231"/>
      <c r="AZ39" s="230"/>
      <c r="BA39" s="232"/>
      <c r="BB39" s="231"/>
      <c r="BC39" s="231"/>
      <c r="BD39" s="230"/>
      <c r="BE39" s="232"/>
      <c r="BF39" s="230"/>
      <c r="BG39" s="232"/>
      <c r="BH39" s="231"/>
      <c r="BI39" s="232"/>
      <c r="BJ39" s="1147" t="s">
        <v>57</v>
      </c>
      <c r="BK39" s="1390">
        <f>SUM(H39:BJ41)/4</f>
        <v>0</v>
      </c>
    </row>
    <row r="40" spans="1:63" ht="3" customHeight="1">
      <c r="A40" s="1372"/>
      <c r="B40" s="907"/>
      <c r="C40" s="1384"/>
      <c r="D40" s="1384"/>
      <c r="E40" s="1386"/>
      <c r="F40" s="1382"/>
      <c r="G40" s="1383"/>
      <c r="H40" s="1382"/>
      <c r="I40" s="1383"/>
      <c r="J40" s="1382"/>
      <c r="K40" s="1383"/>
      <c r="L40" s="1382"/>
      <c r="M40" s="1383"/>
      <c r="N40" s="1382"/>
      <c r="O40" s="1383"/>
      <c r="P40" s="1382"/>
      <c r="Q40" s="1383"/>
      <c r="R40" s="1382"/>
      <c r="S40" s="1383"/>
      <c r="T40" s="1382"/>
      <c r="U40" s="1383"/>
      <c r="V40" s="1382"/>
      <c r="W40" s="1383"/>
      <c r="X40" s="1382"/>
      <c r="Y40" s="1383"/>
      <c r="Z40" s="1382"/>
      <c r="AA40" s="1383"/>
      <c r="AB40" s="1382"/>
      <c r="AC40" s="1383"/>
      <c r="AD40" s="1382"/>
      <c r="AE40" s="1383"/>
      <c r="AF40" s="1382"/>
      <c r="AG40" s="1383"/>
      <c r="AH40" s="1382"/>
      <c r="AI40" s="1383"/>
      <c r="AJ40" s="1382"/>
      <c r="AK40" s="1383"/>
      <c r="AL40" s="1382"/>
      <c r="AM40" s="1383"/>
      <c r="AN40" s="1382"/>
      <c r="AO40" s="1383"/>
      <c r="AP40" s="1382"/>
      <c r="AQ40" s="1383"/>
      <c r="AR40" s="1382"/>
      <c r="AS40" s="1383"/>
      <c r="AT40" s="1382"/>
      <c r="AU40" s="1383"/>
      <c r="AV40" s="1382"/>
      <c r="AW40" s="1383"/>
      <c r="AX40" s="1382"/>
      <c r="AY40" s="1383"/>
      <c r="AZ40" s="1382"/>
      <c r="BA40" s="1383"/>
      <c r="BB40" s="1382"/>
      <c r="BC40" s="1383"/>
      <c r="BD40" s="1382"/>
      <c r="BE40" s="1383"/>
      <c r="BF40" s="1382"/>
      <c r="BG40" s="1383"/>
      <c r="BH40" s="1382"/>
      <c r="BI40" s="1383"/>
      <c r="BJ40" s="1148"/>
      <c r="BK40" s="1390"/>
    </row>
    <row r="41" spans="1:63" ht="6" customHeight="1">
      <c r="A41" s="1372"/>
      <c r="B41" s="691"/>
      <c r="C41" s="1384"/>
      <c r="D41" s="1384"/>
      <c r="E41" s="1387"/>
      <c r="F41" s="233"/>
      <c r="G41" s="234"/>
      <c r="H41" s="233"/>
      <c r="I41" s="235"/>
      <c r="J41" s="233"/>
      <c r="K41" s="235"/>
      <c r="L41" s="233"/>
      <c r="M41" s="235"/>
      <c r="N41" s="233"/>
      <c r="O41" s="235"/>
      <c r="P41" s="233"/>
      <c r="Q41" s="235"/>
      <c r="R41" s="233"/>
      <c r="S41" s="235"/>
      <c r="T41" s="233"/>
      <c r="U41" s="235"/>
      <c r="V41" s="233"/>
      <c r="W41" s="235"/>
      <c r="X41" s="233"/>
      <c r="Y41" s="235"/>
      <c r="Z41" s="233"/>
      <c r="AA41" s="235"/>
      <c r="AB41" s="233"/>
      <c r="AC41" s="235"/>
      <c r="AD41" s="233"/>
      <c r="AE41" s="235"/>
      <c r="AF41" s="233"/>
      <c r="AG41" s="235"/>
      <c r="AH41" s="233"/>
      <c r="AI41" s="235"/>
      <c r="AJ41" s="233"/>
      <c r="AK41" s="235"/>
      <c r="AL41" s="233"/>
      <c r="AM41" s="235"/>
      <c r="AN41" s="233"/>
      <c r="AO41" s="235"/>
      <c r="AP41" s="234"/>
      <c r="AQ41" s="234"/>
      <c r="AR41" s="233"/>
      <c r="AS41" s="235"/>
      <c r="AT41" s="234"/>
      <c r="AU41" s="234"/>
      <c r="AV41" s="233"/>
      <c r="AW41" s="235"/>
      <c r="AX41" s="234"/>
      <c r="AY41" s="234"/>
      <c r="AZ41" s="233"/>
      <c r="BA41" s="235"/>
      <c r="BB41" s="234"/>
      <c r="BC41" s="234"/>
      <c r="BD41" s="233"/>
      <c r="BE41" s="235"/>
      <c r="BF41" s="233"/>
      <c r="BG41" s="235"/>
      <c r="BH41" s="234"/>
      <c r="BI41" s="235"/>
      <c r="BJ41" s="687"/>
      <c r="BK41" s="1390"/>
    </row>
    <row r="42" spans="1:63" ht="6" customHeight="1">
      <c r="A42" s="1372"/>
      <c r="B42" s="907">
        <v>10</v>
      </c>
      <c r="C42" s="1384"/>
      <c r="D42" s="1384"/>
      <c r="E42" s="1385"/>
      <c r="F42" s="230"/>
      <c r="G42" s="231"/>
      <c r="H42" s="236"/>
      <c r="I42" s="242"/>
      <c r="J42" s="236"/>
      <c r="K42" s="242"/>
      <c r="L42" s="236"/>
      <c r="M42" s="242"/>
      <c r="N42" s="236"/>
      <c r="O42" s="242"/>
      <c r="P42" s="236"/>
      <c r="Q42" s="242"/>
      <c r="R42" s="236"/>
      <c r="S42" s="242"/>
      <c r="T42" s="236"/>
      <c r="U42" s="242"/>
      <c r="V42" s="236"/>
      <c r="W42" s="242"/>
      <c r="X42" s="236"/>
      <c r="Y42" s="242"/>
      <c r="Z42" s="236"/>
      <c r="AA42" s="242"/>
      <c r="AB42" s="236"/>
      <c r="AC42" s="242"/>
      <c r="AD42" s="236"/>
      <c r="AE42" s="242"/>
      <c r="AF42" s="236"/>
      <c r="AG42" s="242"/>
      <c r="AH42" s="236"/>
      <c r="AI42" s="242"/>
      <c r="AJ42" s="236"/>
      <c r="AK42" s="242"/>
      <c r="AL42" s="236"/>
      <c r="AM42" s="242"/>
      <c r="AN42" s="236"/>
      <c r="AO42" s="242"/>
      <c r="AP42" s="231"/>
      <c r="AQ42" s="231"/>
      <c r="AR42" s="230"/>
      <c r="AS42" s="232"/>
      <c r="AT42" s="231"/>
      <c r="AU42" s="231"/>
      <c r="AV42" s="230"/>
      <c r="AW42" s="232"/>
      <c r="AX42" s="231"/>
      <c r="AY42" s="231"/>
      <c r="AZ42" s="230"/>
      <c r="BA42" s="232"/>
      <c r="BB42" s="231"/>
      <c r="BC42" s="231"/>
      <c r="BD42" s="230"/>
      <c r="BE42" s="232"/>
      <c r="BF42" s="230"/>
      <c r="BG42" s="232"/>
      <c r="BH42" s="231"/>
      <c r="BI42" s="232"/>
      <c r="BJ42" s="1147" t="s">
        <v>57</v>
      </c>
      <c r="BK42" s="1390">
        <f>SUM(H42:BJ44)/4</f>
        <v>0</v>
      </c>
    </row>
    <row r="43" spans="1:63" ht="3" customHeight="1">
      <c r="A43" s="1372"/>
      <c r="B43" s="907"/>
      <c r="C43" s="1384"/>
      <c r="D43" s="1384"/>
      <c r="E43" s="1386"/>
      <c r="F43" s="1382"/>
      <c r="G43" s="1383"/>
      <c r="H43" s="1382"/>
      <c r="I43" s="1383"/>
      <c r="J43" s="1382"/>
      <c r="K43" s="1383"/>
      <c r="L43" s="1382"/>
      <c r="M43" s="1383"/>
      <c r="N43" s="1382"/>
      <c r="O43" s="1383"/>
      <c r="P43" s="1382"/>
      <c r="Q43" s="1383"/>
      <c r="R43" s="1382"/>
      <c r="S43" s="1383"/>
      <c r="T43" s="1382"/>
      <c r="U43" s="1383"/>
      <c r="V43" s="1382"/>
      <c r="W43" s="1383"/>
      <c r="X43" s="1382"/>
      <c r="Y43" s="1383"/>
      <c r="Z43" s="1382"/>
      <c r="AA43" s="1383"/>
      <c r="AB43" s="1382"/>
      <c r="AC43" s="1383"/>
      <c r="AD43" s="1382"/>
      <c r="AE43" s="1383"/>
      <c r="AF43" s="1382"/>
      <c r="AG43" s="1383"/>
      <c r="AH43" s="1382"/>
      <c r="AI43" s="1383"/>
      <c r="AJ43" s="1382"/>
      <c r="AK43" s="1383"/>
      <c r="AL43" s="1382"/>
      <c r="AM43" s="1383"/>
      <c r="AN43" s="1382"/>
      <c r="AO43" s="1383"/>
      <c r="AP43" s="1382"/>
      <c r="AQ43" s="1383"/>
      <c r="AR43" s="1382"/>
      <c r="AS43" s="1383"/>
      <c r="AT43" s="1382"/>
      <c r="AU43" s="1383"/>
      <c r="AV43" s="1382"/>
      <c r="AW43" s="1383"/>
      <c r="AX43" s="1382"/>
      <c r="AY43" s="1383"/>
      <c r="AZ43" s="1382"/>
      <c r="BA43" s="1383"/>
      <c r="BB43" s="1382"/>
      <c r="BC43" s="1383"/>
      <c r="BD43" s="1382"/>
      <c r="BE43" s="1383"/>
      <c r="BF43" s="1382"/>
      <c r="BG43" s="1383"/>
      <c r="BH43" s="1382"/>
      <c r="BI43" s="1383"/>
      <c r="BJ43" s="1148"/>
      <c r="BK43" s="1390"/>
    </row>
    <row r="44" spans="1:63" ht="6" customHeight="1">
      <c r="A44" s="1372"/>
      <c r="B44" s="907"/>
      <c r="C44" s="1384"/>
      <c r="D44" s="1384"/>
      <c r="E44" s="1387"/>
      <c r="F44" s="233"/>
      <c r="G44" s="234"/>
      <c r="H44" s="233"/>
      <c r="I44" s="235"/>
      <c r="J44" s="233"/>
      <c r="K44" s="235"/>
      <c r="L44" s="233"/>
      <c r="M44" s="235"/>
      <c r="N44" s="233"/>
      <c r="O44" s="235"/>
      <c r="P44" s="233"/>
      <c r="Q44" s="235"/>
      <c r="R44" s="233"/>
      <c r="S44" s="235"/>
      <c r="T44" s="233"/>
      <c r="U44" s="235"/>
      <c r="V44" s="233"/>
      <c r="W44" s="235"/>
      <c r="X44" s="233"/>
      <c r="Y44" s="235"/>
      <c r="Z44" s="233"/>
      <c r="AA44" s="235"/>
      <c r="AB44" s="233"/>
      <c r="AC44" s="235"/>
      <c r="AD44" s="233"/>
      <c r="AE44" s="235"/>
      <c r="AF44" s="233"/>
      <c r="AG44" s="235"/>
      <c r="AH44" s="233"/>
      <c r="AI44" s="235"/>
      <c r="AJ44" s="233"/>
      <c r="AK44" s="235"/>
      <c r="AL44" s="233"/>
      <c r="AM44" s="235"/>
      <c r="AN44" s="233"/>
      <c r="AO44" s="235"/>
      <c r="AP44" s="234"/>
      <c r="AQ44" s="234"/>
      <c r="AR44" s="233"/>
      <c r="AS44" s="235"/>
      <c r="AT44" s="234"/>
      <c r="AU44" s="234"/>
      <c r="AV44" s="233"/>
      <c r="AW44" s="235"/>
      <c r="AX44" s="234"/>
      <c r="AY44" s="234"/>
      <c r="AZ44" s="233"/>
      <c r="BA44" s="235"/>
      <c r="BB44" s="234"/>
      <c r="BC44" s="234"/>
      <c r="BD44" s="233"/>
      <c r="BE44" s="235"/>
      <c r="BF44" s="233"/>
      <c r="BG44" s="235"/>
      <c r="BH44" s="234"/>
      <c r="BI44" s="235"/>
      <c r="BJ44" s="687"/>
      <c r="BK44" s="1390"/>
    </row>
    <row r="45" spans="1:63" ht="6" customHeight="1">
      <c r="A45" s="1372"/>
      <c r="B45" s="666">
        <v>11</v>
      </c>
      <c r="C45" s="1384"/>
      <c r="D45" s="1384"/>
      <c r="E45" s="1386"/>
      <c r="F45" s="230"/>
      <c r="G45" s="231"/>
      <c r="H45" s="236"/>
      <c r="I45" s="242"/>
      <c r="J45" s="236"/>
      <c r="K45" s="242"/>
      <c r="L45" s="236"/>
      <c r="M45" s="242"/>
      <c r="N45" s="236"/>
      <c r="O45" s="242"/>
      <c r="P45" s="236"/>
      <c r="Q45" s="242"/>
      <c r="R45" s="236"/>
      <c r="S45" s="242"/>
      <c r="T45" s="236"/>
      <c r="U45" s="242"/>
      <c r="V45" s="236"/>
      <c r="W45" s="242"/>
      <c r="X45" s="236"/>
      <c r="Y45" s="242"/>
      <c r="Z45" s="236"/>
      <c r="AA45" s="242"/>
      <c r="AB45" s="236"/>
      <c r="AC45" s="242"/>
      <c r="AD45" s="236"/>
      <c r="AE45" s="242"/>
      <c r="AF45" s="236"/>
      <c r="AG45" s="242"/>
      <c r="AH45" s="236"/>
      <c r="AI45" s="242"/>
      <c r="AJ45" s="236"/>
      <c r="AK45" s="242"/>
      <c r="AL45" s="236"/>
      <c r="AM45" s="242"/>
      <c r="AN45" s="236"/>
      <c r="AO45" s="242"/>
      <c r="AP45" s="231"/>
      <c r="AQ45" s="231"/>
      <c r="AR45" s="230"/>
      <c r="AS45" s="232"/>
      <c r="AT45" s="231"/>
      <c r="AU45" s="231"/>
      <c r="AV45" s="230"/>
      <c r="AW45" s="232"/>
      <c r="AX45" s="231"/>
      <c r="AY45" s="231"/>
      <c r="AZ45" s="230"/>
      <c r="BA45" s="232"/>
      <c r="BB45" s="231"/>
      <c r="BC45" s="231"/>
      <c r="BD45" s="230"/>
      <c r="BE45" s="232"/>
      <c r="BF45" s="230"/>
      <c r="BG45" s="232"/>
      <c r="BH45" s="231"/>
      <c r="BI45" s="232"/>
      <c r="BJ45" s="1147" t="s">
        <v>57</v>
      </c>
      <c r="BK45" s="1390">
        <f>SUM(H45:BJ47)/4</f>
        <v>0</v>
      </c>
    </row>
    <row r="46" spans="1:63" ht="3" customHeight="1">
      <c r="A46" s="1372"/>
      <c r="B46" s="907"/>
      <c r="C46" s="1384"/>
      <c r="D46" s="1384"/>
      <c r="E46" s="1386"/>
      <c r="F46" s="1382"/>
      <c r="G46" s="1383"/>
      <c r="H46" s="1382"/>
      <c r="I46" s="1383"/>
      <c r="J46" s="1382"/>
      <c r="K46" s="1383"/>
      <c r="L46" s="1382"/>
      <c r="M46" s="1383"/>
      <c r="N46" s="1382"/>
      <c r="O46" s="1383"/>
      <c r="P46" s="1382"/>
      <c r="Q46" s="1383"/>
      <c r="R46" s="1382"/>
      <c r="S46" s="1383"/>
      <c r="T46" s="1382"/>
      <c r="U46" s="1383"/>
      <c r="V46" s="1382"/>
      <c r="W46" s="1383"/>
      <c r="X46" s="1382"/>
      <c r="Y46" s="1383"/>
      <c r="Z46" s="1382"/>
      <c r="AA46" s="1383"/>
      <c r="AB46" s="1382"/>
      <c r="AC46" s="1383"/>
      <c r="AD46" s="1382"/>
      <c r="AE46" s="1383"/>
      <c r="AF46" s="1382"/>
      <c r="AG46" s="1383"/>
      <c r="AH46" s="1382"/>
      <c r="AI46" s="1383"/>
      <c r="AJ46" s="1382"/>
      <c r="AK46" s="1383"/>
      <c r="AL46" s="1382"/>
      <c r="AM46" s="1383"/>
      <c r="AN46" s="1382"/>
      <c r="AO46" s="1383"/>
      <c r="AP46" s="1382"/>
      <c r="AQ46" s="1383"/>
      <c r="AR46" s="1382"/>
      <c r="AS46" s="1383"/>
      <c r="AT46" s="1382"/>
      <c r="AU46" s="1383"/>
      <c r="AV46" s="1382"/>
      <c r="AW46" s="1383"/>
      <c r="AX46" s="1382"/>
      <c r="AY46" s="1383"/>
      <c r="AZ46" s="1382"/>
      <c r="BA46" s="1383"/>
      <c r="BB46" s="1382"/>
      <c r="BC46" s="1383"/>
      <c r="BD46" s="1382"/>
      <c r="BE46" s="1383"/>
      <c r="BF46" s="1382"/>
      <c r="BG46" s="1383"/>
      <c r="BH46" s="1382"/>
      <c r="BI46" s="1383"/>
      <c r="BJ46" s="1148"/>
      <c r="BK46" s="1390"/>
    </row>
    <row r="47" spans="1:63" ht="6" customHeight="1">
      <c r="A47" s="1372"/>
      <c r="B47" s="907"/>
      <c r="C47" s="1384"/>
      <c r="D47" s="1384"/>
      <c r="E47" s="1387"/>
      <c r="F47" s="233"/>
      <c r="G47" s="234"/>
      <c r="H47" s="233"/>
      <c r="I47" s="235"/>
      <c r="J47" s="233"/>
      <c r="K47" s="235"/>
      <c r="L47" s="233"/>
      <c r="M47" s="235"/>
      <c r="N47" s="233"/>
      <c r="O47" s="235"/>
      <c r="P47" s="233"/>
      <c r="Q47" s="235"/>
      <c r="R47" s="233"/>
      <c r="S47" s="235"/>
      <c r="T47" s="233"/>
      <c r="U47" s="235"/>
      <c r="V47" s="233"/>
      <c r="W47" s="235"/>
      <c r="X47" s="233"/>
      <c r="Y47" s="235"/>
      <c r="Z47" s="233"/>
      <c r="AA47" s="235"/>
      <c r="AB47" s="233"/>
      <c r="AC47" s="235"/>
      <c r="AD47" s="233"/>
      <c r="AE47" s="235"/>
      <c r="AF47" s="233"/>
      <c r="AG47" s="235"/>
      <c r="AH47" s="233"/>
      <c r="AI47" s="235"/>
      <c r="AJ47" s="233"/>
      <c r="AK47" s="235"/>
      <c r="AL47" s="233"/>
      <c r="AM47" s="235"/>
      <c r="AN47" s="233"/>
      <c r="AO47" s="235"/>
      <c r="AP47" s="234"/>
      <c r="AQ47" s="234"/>
      <c r="AR47" s="233"/>
      <c r="AS47" s="235"/>
      <c r="AT47" s="234"/>
      <c r="AU47" s="234"/>
      <c r="AV47" s="233"/>
      <c r="AW47" s="235"/>
      <c r="AX47" s="234"/>
      <c r="AY47" s="234"/>
      <c r="AZ47" s="233"/>
      <c r="BA47" s="235"/>
      <c r="BB47" s="234"/>
      <c r="BC47" s="234"/>
      <c r="BD47" s="233"/>
      <c r="BE47" s="235"/>
      <c r="BF47" s="233"/>
      <c r="BG47" s="235"/>
      <c r="BH47" s="234"/>
      <c r="BI47" s="235"/>
      <c r="BJ47" s="687"/>
      <c r="BK47" s="1390"/>
    </row>
    <row r="48" spans="1:63" ht="6" customHeight="1">
      <c r="A48" s="1372"/>
      <c r="B48" s="666">
        <v>12</v>
      </c>
      <c r="C48" s="1384"/>
      <c r="D48" s="1384"/>
      <c r="E48" s="1386"/>
      <c r="F48" s="230"/>
      <c r="G48" s="231"/>
      <c r="H48" s="236"/>
      <c r="I48" s="242"/>
      <c r="J48" s="236"/>
      <c r="K48" s="242"/>
      <c r="L48" s="236"/>
      <c r="M48" s="242"/>
      <c r="N48" s="236"/>
      <c r="O48" s="242"/>
      <c r="P48" s="236"/>
      <c r="Q48" s="242"/>
      <c r="R48" s="236"/>
      <c r="S48" s="242"/>
      <c r="T48" s="236"/>
      <c r="U48" s="242"/>
      <c r="V48" s="236"/>
      <c r="W48" s="242"/>
      <c r="X48" s="236"/>
      <c r="Y48" s="242"/>
      <c r="Z48" s="236"/>
      <c r="AA48" s="242"/>
      <c r="AB48" s="236"/>
      <c r="AC48" s="242"/>
      <c r="AD48" s="236"/>
      <c r="AE48" s="242"/>
      <c r="AF48" s="236"/>
      <c r="AG48" s="242"/>
      <c r="AH48" s="236"/>
      <c r="AI48" s="242"/>
      <c r="AJ48" s="236"/>
      <c r="AK48" s="242"/>
      <c r="AL48" s="236"/>
      <c r="AM48" s="242"/>
      <c r="AN48" s="236"/>
      <c r="AO48" s="242"/>
      <c r="AP48" s="231"/>
      <c r="AQ48" s="231"/>
      <c r="AR48" s="230"/>
      <c r="AS48" s="232"/>
      <c r="AT48" s="231"/>
      <c r="AU48" s="231"/>
      <c r="AV48" s="230"/>
      <c r="AW48" s="232"/>
      <c r="AX48" s="231"/>
      <c r="AY48" s="231"/>
      <c r="AZ48" s="230"/>
      <c r="BA48" s="232"/>
      <c r="BB48" s="231"/>
      <c r="BC48" s="231"/>
      <c r="BD48" s="230"/>
      <c r="BE48" s="232"/>
      <c r="BF48" s="230"/>
      <c r="BG48" s="232"/>
      <c r="BH48" s="231"/>
      <c r="BI48" s="232"/>
      <c r="BJ48" s="1147" t="s">
        <v>57</v>
      </c>
      <c r="BK48" s="1390">
        <f>SUM(H48:BI50)/4</f>
        <v>0</v>
      </c>
    </row>
    <row r="49" spans="1:63" ht="3" customHeight="1">
      <c r="A49" s="1372"/>
      <c r="B49" s="907"/>
      <c r="C49" s="1384"/>
      <c r="D49" s="1384"/>
      <c r="E49" s="1386"/>
      <c r="F49" s="1382"/>
      <c r="G49" s="1383"/>
      <c r="H49" s="1382"/>
      <c r="I49" s="1383"/>
      <c r="J49" s="1382"/>
      <c r="K49" s="1383"/>
      <c r="L49" s="1382"/>
      <c r="M49" s="1383"/>
      <c r="N49" s="1382"/>
      <c r="O49" s="1383"/>
      <c r="P49" s="1382"/>
      <c r="Q49" s="1383"/>
      <c r="R49" s="1382"/>
      <c r="S49" s="1383"/>
      <c r="T49" s="1382"/>
      <c r="U49" s="1383"/>
      <c r="V49" s="1382"/>
      <c r="W49" s="1383"/>
      <c r="X49" s="1382"/>
      <c r="Y49" s="1383"/>
      <c r="Z49" s="1382"/>
      <c r="AA49" s="1383"/>
      <c r="AB49" s="1382"/>
      <c r="AC49" s="1383"/>
      <c r="AD49" s="1382"/>
      <c r="AE49" s="1383"/>
      <c r="AF49" s="1382"/>
      <c r="AG49" s="1383"/>
      <c r="AH49" s="1382"/>
      <c r="AI49" s="1383"/>
      <c r="AJ49" s="1382"/>
      <c r="AK49" s="1383"/>
      <c r="AL49" s="1382"/>
      <c r="AM49" s="1383"/>
      <c r="AN49" s="1382"/>
      <c r="AO49" s="1383"/>
      <c r="AP49" s="1382"/>
      <c r="AQ49" s="1383"/>
      <c r="AR49" s="1382"/>
      <c r="AS49" s="1383"/>
      <c r="AT49" s="1382"/>
      <c r="AU49" s="1383"/>
      <c r="AV49" s="1382"/>
      <c r="AW49" s="1383"/>
      <c r="AX49" s="1382"/>
      <c r="AY49" s="1383"/>
      <c r="AZ49" s="1382"/>
      <c r="BA49" s="1383"/>
      <c r="BB49" s="1382"/>
      <c r="BC49" s="1383"/>
      <c r="BD49" s="1382"/>
      <c r="BE49" s="1383"/>
      <c r="BF49" s="1382"/>
      <c r="BG49" s="1383"/>
      <c r="BH49" s="1382"/>
      <c r="BI49" s="1383"/>
      <c r="BJ49" s="1148"/>
      <c r="BK49" s="1390"/>
    </row>
    <row r="50" spans="1:63" ht="6" customHeight="1">
      <c r="A50" s="1372"/>
      <c r="B50" s="691"/>
      <c r="C50" s="1384"/>
      <c r="D50" s="1384"/>
      <c r="E50" s="1387"/>
      <c r="F50" s="233"/>
      <c r="G50" s="234"/>
      <c r="H50" s="233"/>
      <c r="I50" s="235"/>
      <c r="J50" s="233"/>
      <c r="K50" s="235"/>
      <c r="L50" s="233"/>
      <c r="M50" s="235"/>
      <c r="N50" s="233"/>
      <c r="O50" s="235"/>
      <c r="P50" s="233"/>
      <c r="Q50" s="235"/>
      <c r="R50" s="233"/>
      <c r="S50" s="235"/>
      <c r="T50" s="233"/>
      <c r="U50" s="235"/>
      <c r="V50" s="233"/>
      <c r="W50" s="235"/>
      <c r="X50" s="233"/>
      <c r="Y50" s="235"/>
      <c r="Z50" s="233"/>
      <c r="AA50" s="235"/>
      <c r="AB50" s="233"/>
      <c r="AC50" s="235"/>
      <c r="AD50" s="233"/>
      <c r="AE50" s="235"/>
      <c r="AF50" s="233"/>
      <c r="AG50" s="235"/>
      <c r="AH50" s="233"/>
      <c r="AI50" s="235"/>
      <c r="AJ50" s="233"/>
      <c r="AK50" s="235"/>
      <c r="AL50" s="233"/>
      <c r="AM50" s="235"/>
      <c r="AN50" s="233"/>
      <c r="AO50" s="235"/>
      <c r="AP50" s="234"/>
      <c r="AQ50" s="234"/>
      <c r="AR50" s="233"/>
      <c r="AS50" s="235"/>
      <c r="AT50" s="234"/>
      <c r="AU50" s="234"/>
      <c r="AV50" s="233"/>
      <c r="AW50" s="235"/>
      <c r="AX50" s="234"/>
      <c r="AY50" s="234"/>
      <c r="AZ50" s="233"/>
      <c r="BA50" s="235"/>
      <c r="BB50" s="234"/>
      <c r="BC50" s="234"/>
      <c r="BD50" s="233"/>
      <c r="BE50" s="235"/>
      <c r="BF50" s="233"/>
      <c r="BG50" s="235"/>
      <c r="BH50" s="234"/>
      <c r="BI50" s="235"/>
      <c r="BJ50" s="687"/>
      <c r="BK50" s="1390"/>
    </row>
    <row r="51" spans="1:63" ht="6" customHeight="1">
      <c r="A51" s="1372"/>
      <c r="B51" s="907">
        <v>13</v>
      </c>
      <c r="C51" s="1384"/>
      <c r="D51" s="1384"/>
      <c r="E51" s="1386"/>
      <c r="F51" s="230"/>
      <c r="G51" s="231"/>
      <c r="H51" s="236"/>
      <c r="I51" s="242"/>
      <c r="J51" s="236"/>
      <c r="K51" s="242"/>
      <c r="L51" s="236"/>
      <c r="M51" s="242"/>
      <c r="N51" s="236"/>
      <c r="O51" s="242"/>
      <c r="P51" s="236"/>
      <c r="Q51" s="242"/>
      <c r="R51" s="236"/>
      <c r="S51" s="242"/>
      <c r="T51" s="236"/>
      <c r="U51" s="242"/>
      <c r="V51" s="236"/>
      <c r="W51" s="242"/>
      <c r="X51" s="236"/>
      <c r="Y51" s="242"/>
      <c r="Z51" s="236"/>
      <c r="AA51" s="242"/>
      <c r="AB51" s="236"/>
      <c r="AC51" s="242"/>
      <c r="AD51" s="236"/>
      <c r="AE51" s="242"/>
      <c r="AF51" s="236"/>
      <c r="AG51" s="242"/>
      <c r="AH51" s="236"/>
      <c r="AI51" s="242"/>
      <c r="AJ51" s="236"/>
      <c r="AK51" s="242"/>
      <c r="AL51" s="236"/>
      <c r="AM51" s="242"/>
      <c r="AN51" s="236"/>
      <c r="AO51" s="242"/>
      <c r="AP51" s="231"/>
      <c r="AQ51" s="231"/>
      <c r="AR51" s="230"/>
      <c r="AS51" s="232"/>
      <c r="AT51" s="231"/>
      <c r="AU51" s="231"/>
      <c r="AV51" s="230"/>
      <c r="AW51" s="232"/>
      <c r="AX51" s="231"/>
      <c r="AY51" s="231"/>
      <c r="AZ51" s="230"/>
      <c r="BA51" s="232"/>
      <c r="BB51" s="231"/>
      <c r="BC51" s="231"/>
      <c r="BD51" s="230"/>
      <c r="BE51" s="232"/>
      <c r="BF51" s="230"/>
      <c r="BG51" s="232"/>
      <c r="BH51" s="231"/>
      <c r="BI51" s="232"/>
      <c r="BJ51" s="1147" t="s">
        <v>57</v>
      </c>
      <c r="BK51" s="1390">
        <f>SUM(H51:BJ53)/4</f>
        <v>0</v>
      </c>
    </row>
    <row r="52" spans="1:63" ht="3" customHeight="1">
      <c r="A52" s="1372"/>
      <c r="B52" s="907"/>
      <c r="C52" s="1384"/>
      <c r="D52" s="1384"/>
      <c r="E52" s="1386"/>
      <c r="F52" s="1382"/>
      <c r="G52" s="1383"/>
      <c r="H52" s="1382"/>
      <c r="I52" s="1383"/>
      <c r="J52" s="1382"/>
      <c r="K52" s="1383"/>
      <c r="L52" s="1382"/>
      <c r="M52" s="1383"/>
      <c r="N52" s="1382"/>
      <c r="O52" s="1383"/>
      <c r="P52" s="1382"/>
      <c r="Q52" s="1383"/>
      <c r="R52" s="1382"/>
      <c r="S52" s="1383"/>
      <c r="T52" s="1382"/>
      <c r="U52" s="1383"/>
      <c r="V52" s="1382"/>
      <c r="W52" s="1383"/>
      <c r="X52" s="1382"/>
      <c r="Y52" s="1383"/>
      <c r="Z52" s="1382"/>
      <c r="AA52" s="1383"/>
      <c r="AB52" s="1382"/>
      <c r="AC52" s="1383"/>
      <c r="AD52" s="1382"/>
      <c r="AE52" s="1383"/>
      <c r="AF52" s="1382"/>
      <c r="AG52" s="1383"/>
      <c r="AH52" s="1382"/>
      <c r="AI52" s="1383"/>
      <c r="AJ52" s="1382"/>
      <c r="AK52" s="1383"/>
      <c r="AL52" s="1382"/>
      <c r="AM52" s="1383"/>
      <c r="AN52" s="1382"/>
      <c r="AO52" s="1383"/>
      <c r="AP52" s="1382"/>
      <c r="AQ52" s="1383"/>
      <c r="AR52" s="1382"/>
      <c r="AS52" s="1383"/>
      <c r="AT52" s="1382"/>
      <c r="AU52" s="1383"/>
      <c r="AV52" s="1382"/>
      <c r="AW52" s="1383"/>
      <c r="AX52" s="1382"/>
      <c r="AY52" s="1383"/>
      <c r="AZ52" s="1382"/>
      <c r="BA52" s="1383"/>
      <c r="BB52" s="1382"/>
      <c r="BC52" s="1383"/>
      <c r="BD52" s="1382"/>
      <c r="BE52" s="1383"/>
      <c r="BF52" s="1382"/>
      <c r="BG52" s="1383"/>
      <c r="BH52" s="1382"/>
      <c r="BI52" s="1383"/>
      <c r="BJ52" s="1148"/>
      <c r="BK52" s="1390"/>
    </row>
    <row r="53" spans="1:63" ht="6" customHeight="1">
      <c r="A53" s="1372"/>
      <c r="B53" s="907"/>
      <c r="C53" s="1384"/>
      <c r="D53" s="1384"/>
      <c r="E53" s="1387"/>
      <c r="F53" s="233"/>
      <c r="G53" s="234"/>
      <c r="H53" s="233"/>
      <c r="I53" s="235"/>
      <c r="J53" s="233"/>
      <c r="K53" s="235"/>
      <c r="L53" s="233"/>
      <c r="M53" s="235"/>
      <c r="N53" s="233"/>
      <c r="O53" s="235"/>
      <c r="P53" s="233"/>
      <c r="Q53" s="235"/>
      <c r="R53" s="233"/>
      <c r="S53" s="235"/>
      <c r="T53" s="233"/>
      <c r="U53" s="235"/>
      <c r="V53" s="233"/>
      <c r="W53" s="235"/>
      <c r="X53" s="233"/>
      <c r="Y53" s="235"/>
      <c r="Z53" s="233"/>
      <c r="AA53" s="235"/>
      <c r="AB53" s="233"/>
      <c r="AC53" s="235"/>
      <c r="AD53" s="233"/>
      <c r="AE53" s="235"/>
      <c r="AF53" s="233"/>
      <c r="AG53" s="235"/>
      <c r="AH53" s="233"/>
      <c r="AI53" s="235"/>
      <c r="AJ53" s="233"/>
      <c r="AK53" s="235"/>
      <c r="AL53" s="233"/>
      <c r="AM53" s="235"/>
      <c r="AN53" s="233"/>
      <c r="AO53" s="235"/>
      <c r="AP53" s="234"/>
      <c r="AQ53" s="234"/>
      <c r="AR53" s="233"/>
      <c r="AS53" s="235"/>
      <c r="AT53" s="234"/>
      <c r="AU53" s="234"/>
      <c r="AV53" s="233"/>
      <c r="AW53" s="235"/>
      <c r="AX53" s="234"/>
      <c r="AY53" s="234"/>
      <c r="AZ53" s="233"/>
      <c r="BA53" s="235"/>
      <c r="BB53" s="234"/>
      <c r="BC53" s="234"/>
      <c r="BD53" s="233"/>
      <c r="BE53" s="235"/>
      <c r="BF53" s="233"/>
      <c r="BG53" s="235"/>
      <c r="BH53" s="234"/>
      <c r="BI53" s="235"/>
      <c r="BJ53" s="687"/>
      <c r="BK53" s="1390"/>
    </row>
    <row r="54" spans="1:63" ht="6" customHeight="1">
      <c r="A54" s="1372"/>
      <c r="B54" s="666">
        <v>14</v>
      </c>
      <c r="C54" s="1384"/>
      <c r="D54" s="1384"/>
      <c r="E54" s="1385"/>
      <c r="F54" s="230"/>
      <c r="G54" s="231"/>
      <c r="H54" s="236"/>
      <c r="I54" s="242"/>
      <c r="J54" s="236"/>
      <c r="K54" s="242"/>
      <c r="L54" s="236"/>
      <c r="M54" s="242"/>
      <c r="N54" s="236"/>
      <c r="O54" s="242"/>
      <c r="P54" s="236"/>
      <c r="Q54" s="242"/>
      <c r="R54" s="236"/>
      <c r="S54" s="242"/>
      <c r="T54" s="236"/>
      <c r="U54" s="242"/>
      <c r="V54" s="236"/>
      <c r="W54" s="242"/>
      <c r="X54" s="236"/>
      <c r="Y54" s="242"/>
      <c r="Z54" s="236"/>
      <c r="AA54" s="242"/>
      <c r="AB54" s="236"/>
      <c r="AC54" s="242"/>
      <c r="AD54" s="236"/>
      <c r="AE54" s="242"/>
      <c r="AF54" s="236"/>
      <c r="AG54" s="242"/>
      <c r="AH54" s="236"/>
      <c r="AI54" s="242"/>
      <c r="AJ54" s="236"/>
      <c r="AK54" s="242"/>
      <c r="AL54" s="236"/>
      <c r="AM54" s="242"/>
      <c r="AN54" s="236"/>
      <c r="AO54" s="242"/>
      <c r="AP54" s="231"/>
      <c r="AQ54" s="231"/>
      <c r="AR54" s="230"/>
      <c r="AS54" s="232"/>
      <c r="AT54" s="231"/>
      <c r="AU54" s="231"/>
      <c r="AV54" s="230"/>
      <c r="AW54" s="232"/>
      <c r="AX54" s="231"/>
      <c r="AY54" s="231"/>
      <c r="AZ54" s="230"/>
      <c r="BA54" s="232"/>
      <c r="BB54" s="231"/>
      <c r="BC54" s="231"/>
      <c r="BD54" s="230"/>
      <c r="BE54" s="232"/>
      <c r="BF54" s="230"/>
      <c r="BG54" s="232"/>
      <c r="BH54" s="231"/>
      <c r="BI54" s="232"/>
      <c r="BJ54" s="1147" t="s">
        <v>57</v>
      </c>
      <c r="BK54" s="1391">
        <f>SUM(H54:BJ56)/4</f>
        <v>0</v>
      </c>
    </row>
    <row r="55" spans="1:63" ht="3" customHeight="1">
      <c r="A55" s="1372"/>
      <c r="B55" s="907"/>
      <c r="C55" s="1384"/>
      <c r="D55" s="1384"/>
      <c r="E55" s="1386"/>
      <c r="F55" s="1382"/>
      <c r="G55" s="1383"/>
      <c r="H55" s="1382"/>
      <c r="I55" s="1383"/>
      <c r="J55" s="1382"/>
      <c r="K55" s="1383"/>
      <c r="L55" s="1382"/>
      <c r="M55" s="1383"/>
      <c r="N55" s="1382"/>
      <c r="O55" s="1383"/>
      <c r="P55" s="1382"/>
      <c r="Q55" s="1383"/>
      <c r="R55" s="1382"/>
      <c r="S55" s="1383"/>
      <c r="T55" s="1382"/>
      <c r="U55" s="1383"/>
      <c r="V55" s="1382"/>
      <c r="W55" s="1383"/>
      <c r="X55" s="1382"/>
      <c r="Y55" s="1383"/>
      <c r="Z55" s="1382"/>
      <c r="AA55" s="1383"/>
      <c r="AB55" s="1382"/>
      <c r="AC55" s="1383"/>
      <c r="AD55" s="1382"/>
      <c r="AE55" s="1383"/>
      <c r="AF55" s="1382"/>
      <c r="AG55" s="1383"/>
      <c r="AH55" s="1382"/>
      <c r="AI55" s="1383"/>
      <c r="AJ55" s="1382"/>
      <c r="AK55" s="1383"/>
      <c r="AL55" s="1382"/>
      <c r="AM55" s="1383"/>
      <c r="AN55" s="1382"/>
      <c r="AO55" s="1383"/>
      <c r="AP55" s="1382"/>
      <c r="AQ55" s="1383"/>
      <c r="AR55" s="1382"/>
      <c r="AS55" s="1383"/>
      <c r="AT55" s="1382"/>
      <c r="AU55" s="1383"/>
      <c r="AV55" s="1382"/>
      <c r="AW55" s="1383"/>
      <c r="AX55" s="1382"/>
      <c r="AY55" s="1383"/>
      <c r="AZ55" s="1382"/>
      <c r="BA55" s="1383"/>
      <c r="BB55" s="1382"/>
      <c r="BC55" s="1383"/>
      <c r="BD55" s="1382"/>
      <c r="BE55" s="1383"/>
      <c r="BF55" s="1382"/>
      <c r="BG55" s="1383"/>
      <c r="BH55" s="1382"/>
      <c r="BI55" s="1383"/>
      <c r="BJ55" s="1148"/>
      <c r="BK55" s="1391"/>
    </row>
    <row r="56" spans="1:63" ht="6" customHeight="1">
      <c r="A56" s="1372"/>
      <c r="B56" s="691"/>
      <c r="C56" s="1384"/>
      <c r="D56" s="1384"/>
      <c r="E56" s="1387"/>
      <c r="F56" s="233"/>
      <c r="G56" s="234"/>
      <c r="H56" s="233"/>
      <c r="I56" s="235"/>
      <c r="J56" s="233"/>
      <c r="K56" s="235"/>
      <c r="L56" s="233"/>
      <c r="M56" s="235"/>
      <c r="N56" s="233"/>
      <c r="O56" s="235"/>
      <c r="P56" s="233"/>
      <c r="Q56" s="235"/>
      <c r="R56" s="233"/>
      <c r="S56" s="235"/>
      <c r="T56" s="233"/>
      <c r="U56" s="235"/>
      <c r="V56" s="233"/>
      <c r="W56" s="235"/>
      <c r="X56" s="233"/>
      <c r="Y56" s="235"/>
      <c r="Z56" s="233"/>
      <c r="AA56" s="235"/>
      <c r="AB56" s="233"/>
      <c r="AC56" s="235"/>
      <c r="AD56" s="233"/>
      <c r="AE56" s="235"/>
      <c r="AF56" s="233"/>
      <c r="AG56" s="235"/>
      <c r="AH56" s="233"/>
      <c r="AI56" s="235"/>
      <c r="AJ56" s="233"/>
      <c r="AK56" s="235"/>
      <c r="AL56" s="233"/>
      <c r="AM56" s="235"/>
      <c r="AN56" s="233"/>
      <c r="AO56" s="235"/>
      <c r="AP56" s="234"/>
      <c r="AQ56" s="234"/>
      <c r="AR56" s="233"/>
      <c r="AS56" s="235"/>
      <c r="AT56" s="234"/>
      <c r="AU56" s="234"/>
      <c r="AV56" s="233"/>
      <c r="AW56" s="235"/>
      <c r="AX56" s="234"/>
      <c r="AY56" s="234"/>
      <c r="AZ56" s="233"/>
      <c r="BA56" s="235"/>
      <c r="BB56" s="234"/>
      <c r="BC56" s="234"/>
      <c r="BD56" s="233"/>
      <c r="BE56" s="235"/>
      <c r="BF56" s="233"/>
      <c r="BG56" s="235"/>
      <c r="BH56" s="234"/>
      <c r="BI56" s="235"/>
      <c r="BJ56" s="687"/>
      <c r="BK56" s="1391"/>
    </row>
    <row r="57" spans="1:63" ht="6" customHeight="1">
      <c r="A57" s="1372"/>
      <c r="B57" s="907">
        <v>15</v>
      </c>
      <c r="C57" s="1384"/>
      <c r="D57" s="1384"/>
      <c r="E57" s="1385"/>
      <c r="F57" s="230"/>
      <c r="G57" s="231"/>
      <c r="H57" s="236"/>
      <c r="I57" s="242"/>
      <c r="J57" s="236"/>
      <c r="K57" s="242"/>
      <c r="L57" s="236"/>
      <c r="M57" s="242"/>
      <c r="N57" s="236"/>
      <c r="O57" s="242"/>
      <c r="P57" s="236"/>
      <c r="Q57" s="242"/>
      <c r="R57" s="236"/>
      <c r="S57" s="242"/>
      <c r="T57" s="236"/>
      <c r="U57" s="242"/>
      <c r="V57" s="236"/>
      <c r="W57" s="242"/>
      <c r="X57" s="236"/>
      <c r="Y57" s="242"/>
      <c r="Z57" s="236"/>
      <c r="AA57" s="242"/>
      <c r="AB57" s="236"/>
      <c r="AC57" s="242"/>
      <c r="AD57" s="236"/>
      <c r="AE57" s="242"/>
      <c r="AF57" s="236"/>
      <c r="AG57" s="242"/>
      <c r="AH57" s="236"/>
      <c r="AI57" s="242"/>
      <c r="AJ57" s="236"/>
      <c r="AK57" s="242"/>
      <c r="AL57" s="236"/>
      <c r="AM57" s="242"/>
      <c r="AN57" s="236"/>
      <c r="AO57" s="242"/>
      <c r="AP57" s="231"/>
      <c r="AQ57" s="231"/>
      <c r="AR57" s="230"/>
      <c r="AS57" s="232"/>
      <c r="AT57" s="231"/>
      <c r="AU57" s="231"/>
      <c r="AV57" s="230"/>
      <c r="AW57" s="232"/>
      <c r="AX57" s="231"/>
      <c r="AY57" s="231"/>
      <c r="AZ57" s="230"/>
      <c r="BA57" s="232"/>
      <c r="BB57" s="231"/>
      <c r="BC57" s="231"/>
      <c r="BD57" s="230"/>
      <c r="BE57" s="232"/>
      <c r="BF57" s="230"/>
      <c r="BG57" s="232"/>
      <c r="BH57" s="231"/>
      <c r="BI57" s="232"/>
      <c r="BJ57" s="1147" t="s">
        <v>57</v>
      </c>
      <c r="BK57" s="1391">
        <f>SUM(H57:BJ59)/4</f>
        <v>0</v>
      </c>
    </row>
    <row r="58" spans="1:63" ht="3" customHeight="1">
      <c r="A58" s="1372"/>
      <c r="B58" s="907"/>
      <c r="C58" s="1384"/>
      <c r="D58" s="1384"/>
      <c r="E58" s="1386"/>
      <c r="F58" s="1382"/>
      <c r="G58" s="1383"/>
      <c r="H58" s="1382"/>
      <c r="I58" s="1383"/>
      <c r="J58" s="1382"/>
      <c r="K58" s="1383"/>
      <c r="L58" s="1382"/>
      <c r="M58" s="1383"/>
      <c r="N58" s="1382"/>
      <c r="O58" s="1383"/>
      <c r="P58" s="1382"/>
      <c r="Q58" s="1383"/>
      <c r="R58" s="1382"/>
      <c r="S58" s="1383"/>
      <c r="T58" s="1382"/>
      <c r="U58" s="1383"/>
      <c r="V58" s="1382"/>
      <c r="W58" s="1383"/>
      <c r="X58" s="1382"/>
      <c r="Y58" s="1383"/>
      <c r="Z58" s="1382"/>
      <c r="AA58" s="1383"/>
      <c r="AB58" s="1382"/>
      <c r="AC58" s="1383"/>
      <c r="AD58" s="1382"/>
      <c r="AE58" s="1383"/>
      <c r="AF58" s="1382"/>
      <c r="AG58" s="1383"/>
      <c r="AH58" s="1382"/>
      <c r="AI58" s="1383"/>
      <c r="AJ58" s="1382"/>
      <c r="AK58" s="1383"/>
      <c r="AL58" s="1382"/>
      <c r="AM58" s="1383"/>
      <c r="AN58" s="1382"/>
      <c r="AO58" s="1383"/>
      <c r="AP58" s="1382"/>
      <c r="AQ58" s="1383"/>
      <c r="AR58" s="1382"/>
      <c r="AS58" s="1383"/>
      <c r="AT58" s="1382"/>
      <c r="AU58" s="1383"/>
      <c r="AV58" s="1382"/>
      <c r="AW58" s="1383"/>
      <c r="AX58" s="1382"/>
      <c r="AY58" s="1383"/>
      <c r="AZ58" s="1382"/>
      <c r="BA58" s="1383"/>
      <c r="BB58" s="1382"/>
      <c r="BC58" s="1383"/>
      <c r="BD58" s="1382"/>
      <c r="BE58" s="1383"/>
      <c r="BF58" s="1382"/>
      <c r="BG58" s="1383"/>
      <c r="BH58" s="1382"/>
      <c r="BI58" s="1383"/>
      <c r="BJ58" s="1148"/>
      <c r="BK58" s="1391"/>
    </row>
    <row r="59" spans="1:63" ht="6" customHeight="1">
      <c r="A59" s="1372"/>
      <c r="B59" s="691"/>
      <c r="C59" s="1384"/>
      <c r="D59" s="1384"/>
      <c r="E59" s="1387"/>
      <c r="F59" s="233"/>
      <c r="G59" s="234"/>
      <c r="H59" s="233"/>
      <c r="I59" s="235"/>
      <c r="J59" s="233"/>
      <c r="K59" s="235"/>
      <c r="L59" s="233"/>
      <c r="M59" s="235"/>
      <c r="N59" s="233"/>
      <c r="O59" s="235"/>
      <c r="P59" s="233"/>
      <c r="Q59" s="235"/>
      <c r="R59" s="233"/>
      <c r="S59" s="235"/>
      <c r="T59" s="233"/>
      <c r="U59" s="235"/>
      <c r="V59" s="233"/>
      <c r="W59" s="235"/>
      <c r="X59" s="233"/>
      <c r="Y59" s="235"/>
      <c r="Z59" s="233"/>
      <c r="AA59" s="235"/>
      <c r="AB59" s="233"/>
      <c r="AC59" s="235"/>
      <c r="AD59" s="233"/>
      <c r="AE59" s="235"/>
      <c r="AF59" s="233"/>
      <c r="AG59" s="235"/>
      <c r="AH59" s="233"/>
      <c r="AI59" s="235"/>
      <c r="AJ59" s="233"/>
      <c r="AK59" s="235"/>
      <c r="AL59" s="233"/>
      <c r="AM59" s="235"/>
      <c r="AN59" s="233"/>
      <c r="AO59" s="235"/>
      <c r="AP59" s="234"/>
      <c r="AQ59" s="234"/>
      <c r="AR59" s="233"/>
      <c r="AS59" s="235"/>
      <c r="AT59" s="234"/>
      <c r="AU59" s="234"/>
      <c r="AV59" s="233"/>
      <c r="AW59" s="235"/>
      <c r="AX59" s="234"/>
      <c r="AY59" s="234"/>
      <c r="AZ59" s="233"/>
      <c r="BA59" s="235"/>
      <c r="BB59" s="234"/>
      <c r="BC59" s="234"/>
      <c r="BD59" s="233"/>
      <c r="BE59" s="235"/>
      <c r="BF59" s="233"/>
      <c r="BG59" s="235"/>
      <c r="BH59" s="234"/>
      <c r="BI59" s="235"/>
      <c r="BJ59" s="687"/>
      <c r="BK59" s="1391"/>
    </row>
    <row r="60" spans="1:63" ht="6" customHeight="1">
      <c r="A60" s="1372"/>
      <c r="B60" s="907">
        <v>16</v>
      </c>
      <c r="C60" s="1384"/>
      <c r="D60" s="1384"/>
      <c r="E60" s="1386"/>
      <c r="F60" s="230"/>
      <c r="G60" s="231"/>
      <c r="H60" s="236"/>
      <c r="I60" s="242"/>
      <c r="J60" s="236"/>
      <c r="K60" s="242"/>
      <c r="L60" s="236"/>
      <c r="M60" s="242"/>
      <c r="N60" s="236"/>
      <c r="O60" s="242"/>
      <c r="P60" s="236"/>
      <c r="Q60" s="242"/>
      <c r="R60" s="236"/>
      <c r="S60" s="242"/>
      <c r="T60" s="236"/>
      <c r="U60" s="242"/>
      <c r="V60" s="236"/>
      <c r="W60" s="242"/>
      <c r="X60" s="236"/>
      <c r="Y60" s="242"/>
      <c r="Z60" s="236"/>
      <c r="AA60" s="242"/>
      <c r="AB60" s="236"/>
      <c r="AC60" s="242"/>
      <c r="AD60" s="236"/>
      <c r="AE60" s="242"/>
      <c r="AF60" s="236"/>
      <c r="AG60" s="242"/>
      <c r="AH60" s="236"/>
      <c r="AI60" s="242"/>
      <c r="AJ60" s="236"/>
      <c r="AK60" s="242"/>
      <c r="AL60" s="236"/>
      <c r="AM60" s="242"/>
      <c r="AN60" s="236"/>
      <c r="AO60" s="242"/>
      <c r="AP60" s="231"/>
      <c r="AQ60" s="231"/>
      <c r="AR60" s="230"/>
      <c r="AS60" s="232"/>
      <c r="AT60" s="231"/>
      <c r="AU60" s="231"/>
      <c r="AV60" s="230"/>
      <c r="AW60" s="232"/>
      <c r="AX60" s="231"/>
      <c r="AY60" s="231"/>
      <c r="AZ60" s="230"/>
      <c r="BA60" s="232"/>
      <c r="BB60" s="231"/>
      <c r="BC60" s="231"/>
      <c r="BD60" s="230"/>
      <c r="BE60" s="232"/>
      <c r="BF60" s="230"/>
      <c r="BG60" s="232"/>
      <c r="BH60" s="231"/>
      <c r="BI60" s="232"/>
      <c r="BJ60" s="1147" t="s">
        <v>57</v>
      </c>
      <c r="BK60" s="1391">
        <f>SUM(H60:BJ62)/4</f>
        <v>0</v>
      </c>
    </row>
    <row r="61" spans="1:63" ht="3" customHeight="1">
      <c r="A61" s="1372"/>
      <c r="B61" s="907"/>
      <c r="C61" s="1384"/>
      <c r="D61" s="1384"/>
      <c r="E61" s="1386"/>
      <c r="F61" s="1382"/>
      <c r="G61" s="1383"/>
      <c r="H61" s="1382"/>
      <c r="I61" s="1383"/>
      <c r="J61" s="1382"/>
      <c r="K61" s="1383"/>
      <c r="L61" s="1382"/>
      <c r="M61" s="1383"/>
      <c r="N61" s="1382"/>
      <c r="O61" s="1383"/>
      <c r="P61" s="1382"/>
      <c r="Q61" s="1383"/>
      <c r="R61" s="1382"/>
      <c r="S61" s="1383"/>
      <c r="T61" s="1382"/>
      <c r="U61" s="1383"/>
      <c r="V61" s="1382"/>
      <c r="W61" s="1383"/>
      <c r="X61" s="1382"/>
      <c r="Y61" s="1383"/>
      <c r="Z61" s="1382"/>
      <c r="AA61" s="1383"/>
      <c r="AB61" s="1382"/>
      <c r="AC61" s="1383"/>
      <c r="AD61" s="1382"/>
      <c r="AE61" s="1383"/>
      <c r="AF61" s="1382"/>
      <c r="AG61" s="1383"/>
      <c r="AH61" s="1382"/>
      <c r="AI61" s="1383"/>
      <c r="AJ61" s="1382"/>
      <c r="AK61" s="1383"/>
      <c r="AL61" s="1382"/>
      <c r="AM61" s="1383"/>
      <c r="AN61" s="1382"/>
      <c r="AO61" s="1383"/>
      <c r="AP61" s="1382"/>
      <c r="AQ61" s="1383"/>
      <c r="AR61" s="1382"/>
      <c r="AS61" s="1383"/>
      <c r="AT61" s="1382"/>
      <c r="AU61" s="1383"/>
      <c r="AV61" s="1382"/>
      <c r="AW61" s="1383"/>
      <c r="AX61" s="1382"/>
      <c r="AY61" s="1383"/>
      <c r="AZ61" s="1382"/>
      <c r="BA61" s="1383"/>
      <c r="BB61" s="1382"/>
      <c r="BC61" s="1383"/>
      <c r="BD61" s="1382"/>
      <c r="BE61" s="1383"/>
      <c r="BF61" s="1382"/>
      <c r="BG61" s="1383"/>
      <c r="BH61" s="1382"/>
      <c r="BI61" s="1383"/>
      <c r="BJ61" s="1148"/>
      <c r="BK61" s="1391"/>
    </row>
    <row r="62" spans="1:63" ht="6" customHeight="1">
      <c r="A62" s="1372"/>
      <c r="B62" s="907"/>
      <c r="C62" s="1384"/>
      <c r="D62" s="1384"/>
      <c r="E62" s="1387"/>
      <c r="F62" s="233"/>
      <c r="G62" s="234"/>
      <c r="H62" s="233"/>
      <c r="I62" s="235"/>
      <c r="J62" s="233"/>
      <c r="K62" s="235"/>
      <c r="L62" s="233"/>
      <c r="M62" s="235"/>
      <c r="N62" s="233"/>
      <c r="O62" s="235"/>
      <c r="P62" s="233"/>
      <c r="Q62" s="235"/>
      <c r="R62" s="233"/>
      <c r="S62" s="235"/>
      <c r="T62" s="233"/>
      <c r="U62" s="235"/>
      <c r="V62" s="233"/>
      <c r="W62" s="235"/>
      <c r="X62" s="233"/>
      <c r="Y62" s="235"/>
      <c r="Z62" s="233"/>
      <c r="AA62" s="235"/>
      <c r="AB62" s="233"/>
      <c r="AC62" s="235"/>
      <c r="AD62" s="233"/>
      <c r="AE62" s="235"/>
      <c r="AF62" s="233"/>
      <c r="AG62" s="235"/>
      <c r="AH62" s="233"/>
      <c r="AI62" s="235"/>
      <c r="AJ62" s="233"/>
      <c r="AK62" s="235"/>
      <c r="AL62" s="233"/>
      <c r="AM62" s="235"/>
      <c r="AN62" s="233"/>
      <c r="AO62" s="235"/>
      <c r="AP62" s="234"/>
      <c r="AQ62" s="234"/>
      <c r="AR62" s="233"/>
      <c r="AS62" s="235"/>
      <c r="AT62" s="234"/>
      <c r="AU62" s="234"/>
      <c r="AV62" s="233"/>
      <c r="AW62" s="235"/>
      <c r="AX62" s="234"/>
      <c r="AY62" s="234"/>
      <c r="AZ62" s="233"/>
      <c r="BA62" s="235"/>
      <c r="BB62" s="234"/>
      <c r="BC62" s="234"/>
      <c r="BD62" s="233"/>
      <c r="BE62" s="235"/>
      <c r="BF62" s="233"/>
      <c r="BG62" s="235"/>
      <c r="BH62" s="234"/>
      <c r="BI62" s="235"/>
      <c r="BJ62" s="687"/>
      <c r="BK62" s="1391"/>
    </row>
    <row r="63" spans="1:63" ht="6" customHeight="1">
      <c r="A63" s="1372"/>
      <c r="B63" s="666">
        <v>17</v>
      </c>
      <c r="C63" s="1384"/>
      <c r="D63" s="1383"/>
      <c r="E63" s="1385"/>
      <c r="F63" s="230"/>
      <c r="G63" s="231"/>
      <c r="H63" s="236"/>
      <c r="I63" s="242"/>
      <c r="J63" s="236"/>
      <c r="K63" s="242"/>
      <c r="L63" s="236"/>
      <c r="M63" s="242"/>
      <c r="N63" s="236"/>
      <c r="O63" s="242"/>
      <c r="P63" s="236"/>
      <c r="Q63" s="242"/>
      <c r="R63" s="236"/>
      <c r="S63" s="242"/>
      <c r="T63" s="236"/>
      <c r="U63" s="242"/>
      <c r="V63" s="236"/>
      <c r="W63" s="242"/>
      <c r="X63" s="236"/>
      <c r="Y63" s="242"/>
      <c r="Z63" s="236"/>
      <c r="AA63" s="242"/>
      <c r="AB63" s="236"/>
      <c r="AC63" s="242"/>
      <c r="AD63" s="236"/>
      <c r="AE63" s="242"/>
      <c r="AF63" s="236"/>
      <c r="AG63" s="242"/>
      <c r="AH63" s="236"/>
      <c r="AI63" s="242"/>
      <c r="AJ63" s="236"/>
      <c r="AK63" s="242"/>
      <c r="AL63" s="236"/>
      <c r="AM63" s="242"/>
      <c r="AN63" s="236"/>
      <c r="AO63" s="242"/>
      <c r="AP63" s="231"/>
      <c r="AQ63" s="231"/>
      <c r="AR63" s="230"/>
      <c r="AS63" s="232"/>
      <c r="AT63" s="231"/>
      <c r="AU63" s="231"/>
      <c r="AV63" s="230"/>
      <c r="AW63" s="232"/>
      <c r="AX63" s="231"/>
      <c r="AY63" s="231"/>
      <c r="AZ63" s="230"/>
      <c r="BA63" s="232"/>
      <c r="BB63" s="231"/>
      <c r="BC63" s="231"/>
      <c r="BD63" s="230"/>
      <c r="BE63" s="232"/>
      <c r="BF63" s="230"/>
      <c r="BG63" s="232"/>
      <c r="BH63" s="231"/>
      <c r="BI63" s="232"/>
      <c r="BJ63" s="1147" t="s">
        <v>57</v>
      </c>
      <c r="BK63" s="1391">
        <f>SUM(H63:BJ65)/4</f>
        <v>0</v>
      </c>
    </row>
    <row r="64" spans="1:63" ht="3" customHeight="1">
      <c r="A64" s="1372"/>
      <c r="B64" s="907"/>
      <c r="C64" s="1384"/>
      <c r="D64" s="1383"/>
      <c r="E64" s="1386"/>
      <c r="F64" s="1382"/>
      <c r="G64" s="1383"/>
      <c r="H64" s="1382"/>
      <c r="I64" s="1383"/>
      <c r="J64" s="1382"/>
      <c r="K64" s="1383"/>
      <c r="L64" s="1382"/>
      <c r="M64" s="1383"/>
      <c r="N64" s="1382"/>
      <c r="O64" s="1383"/>
      <c r="P64" s="1382"/>
      <c r="Q64" s="1383"/>
      <c r="R64" s="1382"/>
      <c r="S64" s="1383"/>
      <c r="T64" s="1382"/>
      <c r="U64" s="1383"/>
      <c r="V64" s="1382"/>
      <c r="W64" s="1383"/>
      <c r="X64" s="1382"/>
      <c r="Y64" s="1383"/>
      <c r="Z64" s="1382"/>
      <c r="AA64" s="1383"/>
      <c r="AB64" s="1382"/>
      <c r="AC64" s="1383"/>
      <c r="AD64" s="1382"/>
      <c r="AE64" s="1383"/>
      <c r="AF64" s="1382"/>
      <c r="AG64" s="1383"/>
      <c r="AH64" s="1382"/>
      <c r="AI64" s="1383"/>
      <c r="AJ64" s="1382"/>
      <c r="AK64" s="1383"/>
      <c r="AL64" s="1382"/>
      <c r="AM64" s="1383"/>
      <c r="AN64" s="1382"/>
      <c r="AO64" s="1383"/>
      <c r="AP64" s="1382"/>
      <c r="AQ64" s="1383"/>
      <c r="AR64" s="1382"/>
      <c r="AS64" s="1383"/>
      <c r="AT64" s="1382"/>
      <c r="AU64" s="1383"/>
      <c r="AV64" s="1382"/>
      <c r="AW64" s="1383"/>
      <c r="AX64" s="1382"/>
      <c r="AY64" s="1383"/>
      <c r="AZ64" s="1382"/>
      <c r="BA64" s="1383"/>
      <c r="BB64" s="1382"/>
      <c r="BC64" s="1383"/>
      <c r="BD64" s="1382"/>
      <c r="BE64" s="1383"/>
      <c r="BF64" s="1382"/>
      <c r="BG64" s="1383"/>
      <c r="BH64" s="1382"/>
      <c r="BI64" s="1383"/>
      <c r="BJ64" s="1148"/>
      <c r="BK64" s="1391"/>
    </row>
    <row r="65" spans="1:63" ht="6" customHeight="1">
      <c r="A65" s="1372"/>
      <c r="B65" s="691"/>
      <c r="C65" s="1384"/>
      <c r="D65" s="1392"/>
      <c r="E65" s="1387"/>
      <c r="F65" s="233"/>
      <c r="G65" s="234"/>
      <c r="H65" s="233"/>
      <c r="I65" s="235"/>
      <c r="J65" s="233"/>
      <c r="K65" s="235"/>
      <c r="L65" s="233"/>
      <c r="M65" s="235"/>
      <c r="N65" s="233"/>
      <c r="O65" s="235"/>
      <c r="P65" s="233"/>
      <c r="Q65" s="235"/>
      <c r="R65" s="233"/>
      <c r="S65" s="235"/>
      <c r="T65" s="233"/>
      <c r="U65" s="235"/>
      <c r="V65" s="233"/>
      <c r="W65" s="235"/>
      <c r="X65" s="233"/>
      <c r="Y65" s="235"/>
      <c r="Z65" s="233"/>
      <c r="AA65" s="235"/>
      <c r="AB65" s="233"/>
      <c r="AC65" s="235"/>
      <c r="AD65" s="233"/>
      <c r="AE65" s="235"/>
      <c r="AF65" s="233"/>
      <c r="AG65" s="235"/>
      <c r="AH65" s="233"/>
      <c r="AI65" s="235"/>
      <c r="AJ65" s="233"/>
      <c r="AK65" s="235"/>
      <c r="AL65" s="233"/>
      <c r="AM65" s="235"/>
      <c r="AN65" s="233"/>
      <c r="AO65" s="235"/>
      <c r="AP65" s="234"/>
      <c r="AQ65" s="234"/>
      <c r="AR65" s="233"/>
      <c r="AS65" s="235"/>
      <c r="AT65" s="234"/>
      <c r="AU65" s="234"/>
      <c r="AV65" s="233"/>
      <c r="AW65" s="235"/>
      <c r="AX65" s="234"/>
      <c r="AY65" s="234"/>
      <c r="AZ65" s="233"/>
      <c r="BA65" s="235"/>
      <c r="BB65" s="234"/>
      <c r="BC65" s="234"/>
      <c r="BD65" s="233"/>
      <c r="BE65" s="235"/>
      <c r="BF65" s="233"/>
      <c r="BG65" s="235"/>
      <c r="BH65" s="234"/>
      <c r="BI65" s="235"/>
      <c r="BJ65" s="687"/>
      <c r="BK65" s="1391"/>
    </row>
    <row r="66" spans="1:63" ht="6" customHeight="1">
      <c r="A66" s="1372"/>
      <c r="B66" s="907">
        <v>18</v>
      </c>
      <c r="C66" s="1393"/>
      <c r="D66" s="1383"/>
      <c r="E66" s="1394"/>
      <c r="F66" s="230"/>
      <c r="G66" s="231"/>
      <c r="H66" s="236"/>
      <c r="I66" s="242"/>
      <c r="J66" s="236"/>
      <c r="K66" s="242"/>
      <c r="L66" s="236"/>
      <c r="M66" s="242"/>
      <c r="N66" s="236"/>
      <c r="O66" s="242"/>
      <c r="P66" s="236"/>
      <c r="Q66" s="242"/>
      <c r="R66" s="236"/>
      <c r="S66" s="242"/>
      <c r="T66" s="236"/>
      <c r="U66" s="242"/>
      <c r="V66" s="236"/>
      <c r="W66" s="242"/>
      <c r="X66" s="236"/>
      <c r="Y66" s="242"/>
      <c r="Z66" s="236"/>
      <c r="AA66" s="242"/>
      <c r="AB66" s="236"/>
      <c r="AC66" s="242"/>
      <c r="AD66" s="236"/>
      <c r="AE66" s="242"/>
      <c r="AF66" s="236"/>
      <c r="AG66" s="242"/>
      <c r="AH66" s="236"/>
      <c r="AI66" s="242"/>
      <c r="AJ66" s="236"/>
      <c r="AK66" s="242"/>
      <c r="AL66" s="236"/>
      <c r="AM66" s="242"/>
      <c r="AN66" s="236"/>
      <c r="AO66" s="242"/>
      <c r="AP66" s="231"/>
      <c r="AQ66" s="231"/>
      <c r="AR66" s="230"/>
      <c r="AS66" s="232"/>
      <c r="AT66" s="231"/>
      <c r="AU66" s="231"/>
      <c r="AV66" s="230"/>
      <c r="AW66" s="232"/>
      <c r="AX66" s="231"/>
      <c r="AY66" s="231"/>
      <c r="AZ66" s="230"/>
      <c r="BA66" s="232"/>
      <c r="BB66" s="231"/>
      <c r="BC66" s="231"/>
      <c r="BD66" s="230"/>
      <c r="BE66" s="232"/>
      <c r="BF66" s="230"/>
      <c r="BG66" s="232"/>
      <c r="BH66" s="231"/>
      <c r="BI66" s="232"/>
      <c r="BJ66" s="1147" t="s">
        <v>57</v>
      </c>
      <c r="BK66" s="1391">
        <f>SUM(H66:BJ68)/4</f>
        <v>0</v>
      </c>
    </row>
    <row r="67" spans="1:63" ht="3" customHeight="1">
      <c r="A67" s="1372"/>
      <c r="B67" s="907"/>
      <c r="C67" s="1393"/>
      <c r="D67" s="1383"/>
      <c r="E67" s="1395"/>
      <c r="F67" s="1382"/>
      <c r="G67" s="1383"/>
      <c r="H67" s="1382"/>
      <c r="I67" s="1383"/>
      <c r="J67" s="1382"/>
      <c r="K67" s="1383"/>
      <c r="L67" s="1382"/>
      <c r="M67" s="1383"/>
      <c r="N67" s="1382"/>
      <c r="O67" s="1383"/>
      <c r="P67" s="1382"/>
      <c r="Q67" s="1383"/>
      <c r="R67" s="1382"/>
      <c r="S67" s="1383"/>
      <c r="T67" s="1382"/>
      <c r="U67" s="1383"/>
      <c r="V67" s="1382"/>
      <c r="W67" s="1383"/>
      <c r="X67" s="1382"/>
      <c r="Y67" s="1383"/>
      <c r="Z67" s="1382"/>
      <c r="AA67" s="1383"/>
      <c r="AB67" s="1382"/>
      <c r="AC67" s="1383"/>
      <c r="AD67" s="1382"/>
      <c r="AE67" s="1383"/>
      <c r="AF67" s="1382"/>
      <c r="AG67" s="1383"/>
      <c r="AH67" s="1382"/>
      <c r="AI67" s="1383"/>
      <c r="AJ67" s="1382"/>
      <c r="AK67" s="1383"/>
      <c r="AL67" s="1382"/>
      <c r="AM67" s="1383"/>
      <c r="AN67" s="1382"/>
      <c r="AO67" s="1383"/>
      <c r="AP67" s="1382"/>
      <c r="AQ67" s="1383"/>
      <c r="AR67" s="1382"/>
      <c r="AS67" s="1383"/>
      <c r="AT67" s="1382"/>
      <c r="AU67" s="1383"/>
      <c r="AV67" s="1382"/>
      <c r="AW67" s="1383"/>
      <c r="AX67" s="1382"/>
      <c r="AY67" s="1383"/>
      <c r="AZ67" s="1382"/>
      <c r="BA67" s="1383"/>
      <c r="BB67" s="1382"/>
      <c r="BC67" s="1383"/>
      <c r="BD67" s="1382"/>
      <c r="BE67" s="1383"/>
      <c r="BF67" s="1382"/>
      <c r="BG67" s="1383"/>
      <c r="BH67" s="1382"/>
      <c r="BI67" s="1383"/>
      <c r="BJ67" s="1148"/>
      <c r="BK67" s="1391"/>
    </row>
    <row r="68" spans="1:63" ht="6" customHeight="1">
      <c r="A68" s="1372"/>
      <c r="B68" s="907"/>
      <c r="C68" s="1393"/>
      <c r="D68" s="1392"/>
      <c r="E68" s="1396"/>
      <c r="F68" s="233"/>
      <c r="G68" s="234"/>
      <c r="H68" s="233"/>
      <c r="I68" s="235"/>
      <c r="J68" s="233"/>
      <c r="K68" s="235"/>
      <c r="L68" s="233"/>
      <c r="M68" s="235"/>
      <c r="N68" s="233"/>
      <c r="O68" s="235"/>
      <c r="P68" s="233"/>
      <c r="Q68" s="235"/>
      <c r="R68" s="233"/>
      <c r="S68" s="235"/>
      <c r="T68" s="233"/>
      <c r="U68" s="235"/>
      <c r="V68" s="233"/>
      <c r="W68" s="235"/>
      <c r="X68" s="233"/>
      <c r="Y68" s="235"/>
      <c r="Z68" s="233"/>
      <c r="AA68" s="235"/>
      <c r="AB68" s="233"/>
      <c r="AC68" s="235"/>
      <c r="AD68" s="233"/>
      <c r="AE68" s="235"/>
      <c r="AF68" s="233"/>
      <c r="AG68" s="235"/>
      <c r="AH68" s="233"/>
      <c r="AI68" s="235"/>
      <c r="AJ68" s="233"/>
      <c r="AK68" s="235"/>
      <c r="AL68" s="233"/>
      <c r="AM68" s="235"/>
      <c r="AN68" s="233"/>
      <c r="AO68" s="235"/>
      <c r="AP68" s="234"/>
      <c r="AQ68" s="234"/>
      <c r="AR68" s="233"/>
      <c r="AS68" s="235"/>
      <c r="AT68" s="234"/>
      <c r="AU68" s="234"/>
      <c r="AV68" s="233"/>
      <c r="AW68" s="235"/>
      <c r="AX68" s="234"/>
      <c r="AY68" s="234"/>
      <c r="AZ68" s="233"/>
      <c r="BA68" s="235"/>
      <c r="BB68" s="234"/>
      <c r="BC68" s="234"/>
      <c r="BD68" s="233"/>
      <c r="BE68" s="235"/>
      <c r="BF68" s="233"/>
      <c r="BG68" s="235"/>
      <c r="BH68" s="234"/>
      <c r="BI68" s="235"/>
      <c r="BJ68" s="687"/>
      <c r="BK68" s="1391"/>
    </row>
    <row r="69" spans="1:63" ht="6" customHeight="1">
      <c r="A69" s="1372"/>
      <c r="B69" s="666">
        <v>19</v>
      </c>
      <c r="C69" s="1393"/>
      <c r="D69" s="1383"/>
      <c r="E69" s="1385"/>
      <c r="F69" s="230"/>
      <c r="G69" s="231"/>
      <c r="H69" s="236"/>
      <c r="I69" s="242"/>
      <c r="J69" s="236"/>
      <c r="K69" s="242"/>
      <c r="L69" s="236"/>
      <c r="M69" s="242"/>
      <c r="N69" s="236"/>
      <c r="O69" s="242"/>
      <c r="P69" s="236"/>
      <c r="Q69" s="242"/>
      <c r="R69" s="236"/>
      <c r="S69" s="242"/>
      <c r="T69" s="236"/>
      <c r="U69" s="242"/>
      <c r="V69" s="236"/>
      <c r="W69" s="242"/>
      <c r="X69" s="236"/>
      <c r="Y69" s="242"/>
      <c r="Z69" s="236"/>
      <c r="AA69" s="242"/>
      <c r="AB69" s="236"/>
      <c r="AC69" s="242"/>
      <c r="AD69" s="236"/>
      <c r="AE69" s="242"/>
      <c r="AF69" s="236"/>
      <c r="AG69" s="242"/>
      <c r="AH69" s="236"/>
      <c r="AI69" s="242"/>
      <c r="AJ69" s="236"/>
      <c r="AK69" s="242"/>
      <c r="AL69" s="236"/>
      <c r="AM69" s="242"/>
      <c r="AN69" s="236"/>
      <c r="AO69" s="242"/>
      <c r="AP69" s="231"/>
      <c r="AQ69" s="231"/>
      <c r="AR69" s="230"/>
      <c r="AS69" s="232"/>
      <c r="AT69" s="231"/>
      <c r="AU69" s="231"/>
      <c r="AV69" s="230"/>
      <c r="AW69" s="232"/>
      <c r="AX69" s="231"/>
      <c r="AY69" s="231"/>
      <c r="AZ69" s="230"/>
      <c r="BA69" s="232"/>
      <c r="BB69" s="231"/>
      <c r="BC69" s="231"/>
      <c r="BD69" s="230"/>
      <c r="BE69" s="232"/>
      <c r="BF69" s="230"/>
      <c r="BG69" s="232"/>
      <c r="BH69" s="231"/>
      <c r="BI69" s="232"/>
      <c r="BJ69" s="1147" t="s">
        <v>57</v>
      </c>
    </row>
    <row r="70" spans="1:63" ht="3" customHeight="1">
      <c r="A70" s="1372"/>
      <c r="B70" s="907"/>
      <c r="C70" s="1393"/>
      <c r="D70" s="1383"/>
      <c r="E70" s="1386"/>
      <c r="F70" s="1382"/>
      <c r="G70" s="1383"/>
      <c r="H70" s="1382"/>
      <c r="I70" s="1383"/>
      <c r="J70" s="1382"/>
      <c r="K70" s="1383"/>
      <c r="L70" s="1382"/>
      <c r="M70" s="1383"/>
      <c r="N70" s="1382"/>
      <c r="O70" s="1383"/>
      <c r="P70" s="1382"/>
      <c r="Q70" s="1383"/>
      <c r="R70" s="1382"/>
      <c r="S70" s="1383"/>
      <c r="T70" s="1382"/>
      <c r="U70" s="1383"/>
      <c r="V70" s="1382"/>
      <c r="W70" s="1383"/>
      <c r="X70" s="1382"/>
      <c r="Y70" s="1383"/>
      <c r="Z70" s="1382"/>
      <c r="AA70" s="1383"/>
      <c r="AB70" s="1382"/>
      <c r="AC70" s="1383"/>
      <c r="AD70" s="1382"/>
      <c r="AE70" s="1383"/>
      <c r="AF70" s="1382"/>
      <c r="AG70" s="1383"/>
      <c r="AH70" s="1382"/>
      <c r="AI70" s="1383"/>
      <c r="AJ70" s="1382"/>
      <c r="AK70" s="1383"/>
      <c r="AL70" s="1382"/>
      <c r="AM70" s="1383"/>
      <c r="AN70" s="1382"/>
      <c r="AO70" s="1383"/>
      <c r="AP70" s="1382"/>
      <c r="AQ70" s="1383"/>
      <c r="AR70" s="1382"/>
      <c r="AS70" s="1383"/>
      <c r="AT70" s="1382"/>
      <c r="AU70" s="1383"/>
      <c r="AV70" s="1382"/>
      <c r="AW70" s="1383"/>
      <c r="AX70" s="1382"/>
      <c r="AY70" s="1383"/>
      <c r="AZ70" s="1382"/>
      <c r="BA70" s="1383"/>
      <c r="BB70" s="1382"/>
      <c r="BC70" s="1383"/>
      <c r="BD70" s="1382"/>
      <c r="BE70" s="1383"/>
      <c r="BF70" s="1382"/>
      <c r="BG70" s="1383"/>
      <c r="BH70" s="1382"/>
      <c r="BI70" s="1383"/>
      <c r="BJ70" s="1148"/>
    </row>
    <row r="71" spans="1:63" ht="6" customHeight="1">
      <c r="A71" s="1372"/>
      <c r="B71" s="691"/>
      <c r="C71" s="1393"/>
      <c r="D71" s="1392"/>
      <c r="E71" s="1387"/>
      <c r="F71" s="233"/>
      <c r="G71" s="234"/>
      <c r="H71" s="233"/>
      <c r="I71" s="235"/>
      <c r="J71" s="233"/>
      <c r="K71" s="235"/>
      <c r="L71" s="233"/>
      <c r="M71" s="235"/>
      <c r="N71" s="233"/>
      <c r="O71" s="235"/>
      <c r="P71" s="233"/>
      <c r="Q71" s="235"/>
      <c r="R71" s="233"/>
      <c r="S71" s="235"/>
      <c r="T71" s="233"/>
      <c r="U71" s="235"/>
      <c r="V71" s="233"/>
      <c r="W71" s="235"/>
      <c r="X71" s="233"/>
      <c r="Y71" s="235"/>
      <c r="Z71" s="233"/>
      <c r="AA71" s="235"/>
      <c r="AB71" s="233"/>
      <c r="AC71" s="235"/>
      <c r="AD71" s="233"/>
      <c r="AE71" s="235"/>
      <c r="AF71" s="233"/>
      <c r="AG71" s="235"/>
      <c r="AH71" s="233"/>
      <c r="AI71" s="235"/>
      <c r="AJ71" s="233"/>
      <c r="AK71" s="235"/>
      <c r="AL71" s="233"/>
      <c r="AM71" s="235"/>
      <c r="AN71" s="233"/>
      <c r="AO71" s="235"/>
      <c r="AP71" s="234"/>
      <c r="AQ71" s="234"/>
      <c r="AR71" s="233"/>
      <c r="AS71" s="235"/>
      <c r="AT71" s="234"/>
      <c r="AU71" s="234"/>
      <c r="AV71" s="233"/>
      <c r="AW71" s="235"/>
      <c r="AX71" s="234"/>
      <c r="AY71" s="234"/>
      <c r="AZ71" s="233"/>
      <c r="BA71" s="235"/>
      <c r="BB71" s="234"/>
      <c r="BC71" s="234"/>
      <c r="BD71" s="233"/>
      <c r="BE71" s="235"/>
      <c r="BF71" s="233"/>
      <c r="BG71" s="235"/>
      <c r="BH71" s="234"/>
      <c r="BI71" s="235"/>
      <c r="BJ71" s="687"/>
    </row>
    <row r="72" spans="1:63" ht="6" customHeight="1">
      <c r="A72" s="1372"/>
      <c r="B72" s="907">
        <v>20</v>
      </c>
      <c r="C72" s="1393"/>
      <c r="D72" s="1383"/>
      <c r="E72" s="1385"/>
      <c r="F72" s="230"/>
      <c r="G72" s="231"/>
      <c r="H72" s="236"/>
      <c r="I72" s="242"/>
      <c r="J72" s="236"/>
      <c r="K72" s="242"/>
      <c r="L72" s="236"/>
      <c r="M72" s="242"/>
      <c r="N72" s="236"/>
      <c r="O72" s="242"/>
      <c r="P72" s="236"/>
      <c r="Q72" s="242"/>
      <c r="R72" s="236"/>
      <c r="S72" s="242"/>
      <c r="T72" s="236"/>
      <c r="U72" s="242"/>
      <c r="V72" s="236"/>
      <c r="W72" s="242"/>
      <c r="X72" s="236"/>
      <c r="Y72" s="242"/>
      <c r="Z72" s="236"/>
      <c r="AA72" s="242"/>
      <c r="AB72" s="236"/>
      <c r="AC72" s="242"/>
      <c r="AD72" s="236"/>
      <c r="AE72" s="242"/>
      <c r="AF72" s="236"/>
      <c r="AG72" s="242"/>
      <c r="AH72" s="236"/>
      <c r="AI72" s="242"/>
      <c r="AJ72" s="236"/>
      <c r="AK72" s="242"/>
      <c r="AL72" s="236"/>
      <c r="AM72" s="242"/>
      <c r="AN72" s="236"/>
      <c r="AO72" s="242"/>
      <c r="AP72" s="231"/>
      <c r="AQ72" s="231"/>
      <c r="AR72" s="230"/>
      <c r="AS72" s="232"/>
      <c r="AT72" s="231"/>
      <c r="AU72" s="231"/>
      <c r="AV72" s="230"/>
      <c r="AW72" s="232"/>
      <c r="AX72" s="231"/>
      <c r="AY72" s="231"/>
      <c r="AZ72" s="230"/>
      <c r="BA72" s="232"/>
      <c r="BB72" s="231"/>
      <c r="BC72" s="231"/>
      <c r="BD72" s="230"/>
      <c r="BE72" s="232"/>
      <c r="BF72" s="230"/>
      <c r="BG72" s="232"/>
      <c r="BH72" s="231"/>
      <c r="BI72" s="232"/>
      <c r="BJ72" s="1147" t="s">
        <v>57</v>
      </c>
    </row>
    <row r="73" spans="1:63" ht="3" customHeight="1">
      <c r="A73" s="1372"/>
      <c r="B73" s="907"/>
      <c r="C73" s="1393"/>
      <c r="D73" s="1383"/>
      <c r="E73" s="1386"/>
      <c r="F73" s="1382"/>
      <c r="G73" s="1383"/>
      <c r="H73" s="1382"/>
      <c r="I73" s="1383"/>
      <c r="J73" s="1382"/>
      <c r="K73" s="1383"/>
      <c r="L73" s="1382"/>
      <c r="M73" s="1383"/>
      <c r="N73" s="1382"/>
      <c r="O73" s="1383"/>
      <c r="P73" s="1382"/>
      <c r="Q73" s="1383"/>
      <c r="R73" s="1382"/>
      <c r="S73" s="1383"/>
      <c r="T73" s="1382"/>
      <c r="U73" s="1383"/>
      <c r="V73" s="1382"/>
      <c r="W73" s="1383"/>
      <c r="X73" s="1382"/>
      <c r="Y73" s="1383"/>
      <c r="Z73" s="1382"/>
      <c r="AA73" s="1383"/>
      <c r="AB73" s="1382"/>
      <c r="AC73" s="1383"/>
      <c r="AD73" s="1382"/>
      <c r="AE73" s="1383"/>
      <c r="AF73" s="1382"/>
      <c r="AG73" s="1383"/>
      <c r="AH73" s="1382"/>
      <c r="AI73" s="1383"/>
      <c r="AJ73" s="1382"/>
      <c r="AK73" s="1383"/>
      <c r="AL73" s="1382"/>
      <c r="AM73" s="1383"/>
      <c r="AN73" s="1382"/>
      <c r="AO73" s="1383"/>
      <c r="AP73" s="1382"/>
      <c r="AQ73" s="1383"/>
      <c r="AR73" s="1382"/>
      <c r="AS73" s="1383"/>
      <c r="AT73" s="1382"/>
      <c r="AU73" s="1383"/>
      <c r="AV73" s="1382"/>
      <c r="AW73" s="1383"/>
      <c r="AX73" s="1382"/>
      <c r="AY73" s="1383"/>
      <c r="AZ73" s="1382"/>
      <c r="BA73" s="1383"/>
      <c r="BB73" s="1382"/>
      <c r="BC73" s="1383"/>
      <c r="BD73" s="1382"/>
      <c r="BE73" s="1383"/>
      <c r="BF73" s="1382"/>
      <c r="BG73" s="1383"/>
      <c r="BH73" s="1382"/>
      <c r="BI73" s="1383"/>
      <c r="BJ73" s="1148"/>
    </row>
    <row r="74" spans="1:63" ht="6" customHeight="1">
      <c r="A74" s="1372"/>
      <c r="B74" s="1397"/>
      <c r="C74" s="1393"/>
      <c r="D74" s="1392"/>
      <c r="E74" s="1387"/>
      <c r="F74" s="233"/>
      <c r="G74" s="234"/>
      <c r="H74" s="233"/>
      <c r="I74" s="235"/>
      <c r="J74" s="233"/>
      <c r="K74" s="235"/>
      <c r="L74" s="233"/>
      <c r="M74" s="235"/>
      <c r="N74" s="233"/>
      <c r="O74" s="235"/>
      <c r="P74" s="233"/>
      <c r="Q74" s="235"/>
      <c r="R74" s="233"/>
      <c r="S74" s="235"/>
      <c r="T74" s="233"/>
      <c r="U74" s="235"/>
      <c r="V74" s="233"/>
      <c r="W74" s="235"/>
      <c r="X74" s="233"/>
      <c r="Y74" s="235"/>
      <c r="Z74" s="233"/>
      <c r="AA74" s="235"/>
      <c r="AB74" s="233"/>
      <c r="AC74" s="235"/>
      <c r="AD74" s="233"/>
      <c r="AE74" s="235"/>
      <c r="AF74" s="233"/>
      <c r="AG74" s="235"/>
      <c r="AH74" s="233"/>
      <c r="AI74" s="235"/>
      <c r="AJ74" s="233"/>
      <c r="AK74" s="235"/>
      <c r="AL74" s="233"/>
      <c r="AM74" s="235"/>
      <c r="AN74" s="233"/>
      <c r="AO74" s="235"/>
      <c r="AP74" s="234"/>
      <c r="AQ74" s="234"/>
      <c r="AR74" s="233"/>
      <c r="AS74" s="235"/>
      <c r="AT74" s="234"/>
      <c r="AU74" s="234"/>
      <c r="AV74" s="233"/>
      <c r="AW74" s="235"/>
      <c r="AX74" s="234"/>
      <c r="AY74" s="234"/>
      <c r="AZ74" s="233"/>
      <c r="BA74" s="235"/>
      <c r="BB74" s="234"/>
      <c r="BC74" s="234"/>
      <c r="BD74" s="233"/>
      <c r="BE74" s="235"/>
      <c r="BF74" s="233"/>
      <c r="BG74" s="235"/>
      <c r="BH74" s="234"/>
      <c r="BI74" s="235"/>
      <c r="BJ74" s="687"/>
    </row>
    <row r="75" spans="1:63" ht="14.1" customHeight="1">
      <c r="A75" s="1373"/>
      <c r="B75" s="568" t="s">
        <v>657</v>
      </c>
      <c r="C75" s="569"/>
      <c r="D75" s="569"/>
      <c r="E75" s="570"/>
      <c r="F75" s="1398">
        <f>SUM(F15:G74)</f>
        <v>0</v>
      </c>
      <c r="G75" s="1399"/>
      <c r="H75" s="1398">
        <f t="shared" ref="H75" si="0">SUM(H15:I74)</f>
        <v>0</v>
      </c>
      <c r="I75" s="1399"/>
      <c r="J75" s="1398">
        <f t="shared" ref="J75" si="1">SUM(J15:K74)</f>
        <v>0</v>
      </c>
      <c r="K75" s="1399"/>
      <c r="L75" s="1398">
        <f t="shared" ref="L75" si="2">SUM(L15:M74)</f>
        <v>0</v>
      </c>
      <c r="M75" s="1399"/>
      <c r="N75" s="1398">
        <f t="shared" ref="N75" si="3">SUM(N15:O74)</f>
        <v>0</v>
      </c>
      <c r="O75" s="1399"/>
      <c r="P75" s="1398">
        <f t="shared" ref="P75" si="4">SUM(P15:Q74)</f>
        <v>0</v>
      </c>
      <c r="Q75" s="1399"/>
      <c r="R75" s="1398">
        <f t="shared" ref="R75" si="5">SUM(R15:S74)</f>
        <v>0</v>
      </c>
      <c r="S75" s="1399"/>
      <c r="T75" s="1398">
        <f t="shared" ref="T75" si="6">SUM(T15:U74)</f>
        <v>0</v>
      </c>
      <c r="U75" s="1399"/>
      <c r="V75" s="1398">
        <f t="shared" ref="V75" si="7">SUM(V15:W74)</f>
        <v>0</v>
      </c>
      <c r="W75" s="1399"/>
      <c r="X75" s="1398">
        <f t="shared" ref="X75" si="8">SUM(X15:Y74)</f>
        <v>0</v>
      </c>
      <c r="Y75" s="1399"/>
      <c r="Z75" s="1398">
        <f t="shared" ref="Z75" si="9">SUM(Z15:AA74)</f>
        <v>0</v>
      </c>
      <c r="AA75" s="1399"/>
      <c r="AB75" s="1398">
        <f t="shared" ref="AB75" si="10">SUM(AB15:AC74)</f>
        <v>0</v>
      </c>
      <c r="AC75" s="1399"/>
      <c r="AD75" s="1398">
        <f t="shared" ref="AD75" si="11">SUM(AD15:AE74)</f>
        <v>0</v>
      </c>
      <c r="AE75" s="1399"/>
      <c r="AF75" s="1398">
        <f t="shared" ref="AF75" si="12">SUM(AF15:AG74)</f>
        <v>0</v>
      </c>
      <c r="AG75" s="1399"/>
      <c r="AH75" s="1398">
        <f t="shared" ref="AH75" si="13">SUM(AH15:AI74)</f>
        <v>0</v>
      </c>
      <c r="AI75" s="1399"/>
      <c r="AJ75" s="1398">
        <f t="shared" ref="AJ75" si="14">SUM(AJ15:AK74)</f>
        <v>0</v>
      </c>
      <c r="AK75" s="1399"/>
      <c r="AL75" s="1398">
        <f t="shared" ref="AL75" si="15">SUM(AL15:AM74)</f>
        <v>0</v>
      </c>
      <c r="AM75" s="1399"/>
      <c r="AN75" s="1398">
        <f t="shared" ref="AN75" si="16">SUM(AN15:AO74)</f>
        <v>0</v>
      </c>
      <c r="AO75" s="1399"/>
      <c r="AP75" s="1398">
        <f t="shared" ref="AP75" si="17">SUM(AP15:AQ74)</f>
        <v>0</v>
      </c>
      <c r="AQ75" s="1399"/>
      <c r="AR75" s="1398">
        <f t="shared" ref="AR75" si="18">SUM(AR15:AS74)</f>
        <v>0</v>
      </c>
      <c r="AS75" s="1399"/>
      <c r="AT75" s="1398">
        <f t="shared" ref="AT75" si="19">SUM(AT15:AU74)</f>
        <v>0</v>
      </c>
      <c r="AU75" s="1399"/>
      <c r="AV75" s="1398">
        <f t="shared" ref="AV75" si="20">SUM(AV15:AW74)</f>
        <v>0</v>
      </c>
      <c r="AW75" s="1399"/>
      <c r="AX75" s="1398">
        <f t="shared" ref="AX75" si="21">SUM(AX15:AY74)</f>
        <v>0</v>
      </c>
      <c r="AY75" s="1399"/>
      <c r="AZ75" s="1398">
        <f t="shared" ref="AZ75" si="22">SUM(AZ15:BA74)</f>
        <v>0</v>
      </c>
      <c r="BA75" s="1399"/>
      <c r="BB75" s="1398">
        <f t="shared" ref="BB75" si="23">SUM(BB15:BC74)</f>
        <v>0</v>
      </c>
      <c r="BC75" s="1399"/>
      <c r="BD75" s="1398">
        <f t="shared" ref="BD75" si="24">SUM(BD15:BE74)</f>
        <v>0</v>
      </c>
      <c r="BE75" s="1399"/>
      <c r="BF75" s="1398">
        <f t="shared" ref="BF75" si="25">SUM(BF15:BG74)</f>
        <v>0</v>
      </c>
      <c r="BG75" s="1399"/>
      <c r="BH75" s="1398">
        <f t="shared" ref="BH75" si="26">SUM(BH15:BI74)</f>
        <v>0</v>
      </c>
      <c r="BI75" s="1399"/>
      <c r="BJ75" s="237"/>
    </row>
    <row r="76" spans="1:63" ht="12.75" customHeight="1">
      <c r="A76" s="666" t="s">
        <v>658</v>
      </c>
      <c r="B76" s="667"/>
      <c r="C76" s="667"/>
      <c r="D76" s="668"/>
      <c r="E76" s="285" t="s">
        <v>680</v>
      </c>
      <c r="F76" s="1398" t="str">
        <f>IF(F10=0,"",IF(F75&gt;=F10,"適","否"))</f>
        <v/>
      </c>
      <c r="G76" s="1399"/>
      <c r="H76" s="1398" t="str">
        <f t="shared" ref="H76" si="27">IF(H10=0,"",IF(H75&gt;=H10,"適","否"))</f>
        <v/>
      </c>
      <c r="I76" s="1399"/>
      <c r="J76" s="1398" t="str">
        <f t="shared" ref="J76" si="28">IF(J10=0,"",IF(J75&gt;=J10,"適","否"))</f>
        <v/>
      </c>
      <c r="K76" s="1399"/>
      <c r="L76" s="1398" t="str">
        <f t="shared" ref="L76" si="29">IF(L10=0,"",IF(L75&gt;=L10,"適","否"))</f>
        <v/>
      </c>
      <c r="M76" s="1399"/>
      <c r="N76" s="1398" t="str">
        <f t="shared" ref="N76" si="30">IF(N10=0,"",IF(N75&gt;=N10,"適","否"))</f>
        <v/>
      </c>
      <c r="O76" s="1399"/>
      <c r="P76" s="1398" t="str">
        <f t="shared" ref="P76" si="31">IF(P10=0,"",IF(P75&gt;=P10,"適","否"))</f>
        <v/>
      </c>
      <c r="Q76" s="1399"/>
      <c r="R76" s="1398" t="str">
        <f t="shared" ref="R76" si="32">IF(R10=0,"",IF(R75&gt;=R10,"適","否"))</f>
        <v/>
      </c>
      <c r="S76" s="1399"/>
      <c r="T76" s="1398" t="str">
        <f t="shared" ref="T76" si="33">IF(T10=0,"",IF(T75&gt;=T10,"適","否"))</f>
        <v/>
      </c>
      <c r="U76" s="1399"/>
      <c r="V76" s="1398" t="str">
        <f t="shared" ref="V76" si="34">IF(V10=0,"",IF(V75&gt;=V10,"適","否"))</f>
        <v/>
      </c>
      <c r="W76" s="1399"/>
      <c r="X76" s="1398" t="str">
        <f t="shared" ref="X76" si="35">IF(X10=0,"",IF(X75&gt;=X10,"適","否"))</f>
        <v/>
      </c>
      <c r="Y76" s="1399"/>
      <c r="Z76" s="1398" t="str">
        <f t="shared" ref="Z76" si="36">IF(Z10=0,"",IF(Z75&gt;=Z10,"適","否"))</f>
        <v/>
      </c>
      <c r="AA76" s="1399"/>
      <c r="AB76" s="1398" t="str">
        <f t="shared" ref="AB76" si="37">IF(AB10=0,"",IF(AB75&gt;=AB10,"適","否"))</f>
        <v/>
      </c>
      <c r="AC76" s="1399"/>
      <c r="AD76" s="1398" t="str">
        <f t="shared" ref="AD76" si="38">IF(AD10=0,"",IF(AD75&gt;=AD10,"適","否"))</f>
        <v/>
      </c>
      <c r="AE76" s="1399"/>
      <c r="AF76" s="1398" t="str">
        <f t="shared" ref="AF76" si="39">IF(AF10=0,"",IF(AF75&gt;=AF10,"適","否"))</f>
        <v/>
      </c>
      <c r="AG76" s="1399"/>
      <c r="AH76" s="1398" t="str">
        <f t="shared" ref="AH76" si="40">IF(AH10=0,"",IF(AH75&gt;=AH10,"適","否"))</f>
        <v/>
      </c>
      <c r="AI76" s="1399"/>
      <c r="AJ76" s="1398" t="str">
        <f t="shared" ref="AJ76" si="41">IF(AJ10=0,"",IF(AJ75&gt;=AJ10,"適","否"))</f>
        <v/>
      </c>
      <c r="AK76" s="1399"/>
      <c r="AL76" s="1398" t="str">
        <f t="shared" ref="AL76" si="42">IF(AL10=0,"",IF(AL75&gt;=AL10,"適","否"))</f>
        <v/>
      </c>
      <c r="AM76" s="1399"/>
      <c r="AN76" s="1398" t="str">
        <f t="shared" ref="AN76" si="43">IF(AN10=0,"",IF(AN75&gt;=AN10,"適","否"))</f>
        <v/>
      </c>
      <c r="AO76" s="1399"/>
      <c r="AP76" s="1398" t="str">
        <f t="shared" ref="AP76" si="44">IF(AP10=0,"",IF(AP75&gt;=AP10,"適","否"))</f>
        <v/>
      </c>
      <c r="AQ76" s="1399"/>
      <c r="AR76" s="1398" t="str">
        <f t="shared" ref="AR76" si="45">IF(AR10=0,"",IF(AR75&gt;=AR10,"適","否"))</f>
        <v/>
      </c>
      <c r="AS76" s="1399"/>
      <c r="AT76" s="1398" t="str">
        <f t="shared" ref="AT76" si="46">IF(AT10=0,"",IF(AT75&gt;=AT10,"適","否"))</f>
        <v/>
      </c>
      <c r="AU76" s="1399"/>
      <c r="AV76" s="1398" t="str">
        <f t="shared" ref="AV76" si="47">IF(AV10=0,"",IF(AV75&gt;=AV10,"適","否"))</f>
        <v/>
      </c>
      <c r="AW76" s="1399"/>
      <c r="AX76" s="1398" t="str">
        <f t="shared" ref="AX76" si="48">IF(AX10=0,"",IF(AX75&gt;=AX10,"適","否"))</f>
        <v/>
      </c>
      <c r="AY76" s="1399"/>
      <c r="AZ76" s="1398" t="str">
        <f t="shared" ref="AZ76" si="49">IF(AZ10=0,"",IF(AZ75&gt;=AZ10,"適","否"))</f>
        <v/>
      </c>
      <c r="BA76" s="1399"/>
      <c r="BB76" s="1398" t="str">
        <f t="shared" ref="BB76" si="50">IF(BB10=0,"",IF(BB75&gt;=BB10,"適","否"))</f>
        <v/>
      </c>
      <c r="BC76" s="1399"/>
      <c r="BD76" s="1398" t="str">
        <f t="shared" ref="BD76" si="51">IF(BD10=0,"",IF(BD75&gt;=BD10,"適","否"))</f>
        <v/>
      </c>
      <c r="BE76" s="1399"/>
      <c r="BF76" s="1398" t="str">
        <f t="shared" ref="BF76" si="52">IF(BF10=0,"",IF(BF75&gt;=BF10,"適","否"))</f>
        <v/>
      </c>
      <c r="BG76" s="1399"/>
      <c r="BH76" s="1398" t="str">
        <f>IF(BH10=0,"",IF(BH75&gt;=BH10,"適","否"))</f>
        <v/>
      </c>
      <c r="BI76" s="1399"/>
      <c r="BJ76" s="238"/>
    </row>
    <row r="77" spans="1:63" ht="12.75" customHeight="1">
      <c r="A77" s="691"/>
      <c r="B77" s="692"/>
      <c r="C77" s="692"/>
      <c r="D77" s="693"/>
      <c r="E77" s="286" t="s">
        <v>681</v>
      </c>
      <c r="F77" s="1400" t="str">
        <f>IF(F11=0,"",IF(F75&gt;=F11,"適","否"))</f>
        <v/>
      </c>
      <c r="G77" s="1401"/>
      <c r="H77" s="1400" t="str">
        <f t="shared" ref="H77" si="53">IF(H11=0,"",IF(H75&gt;=H11,"適","否"))</f>
        <v/>
      </c>
      <c r="I77" s="1401"/>
      <c r="J77" s="1400" t="str">
        <f t="shared" ref="J77" si="54">IF(J11=0,"",IF(J75&gt;=J11,"適","否"))</f>
        <v/>
      </c>
      <c r="K77" s="1401"/>
      <c r="L77" s="1400" t="str">
        <f t="shared" ref="L77" si="55">IF(L11=0,"",IF(L75&gt;=L11,"適","否"))</f>
        <v/>
      </c>
      <c r="M77" s="1401"/>
      <c r="N77" s="1400" t="str">
        <f t="shared" ref="N77" si="56">IF(N11=0,"",IF(N75&gt;=N11,"適","否"))</f>
        <v/>
      </c>
      <c r="O77" s="1401"/>
      <c r="P77" s="1400" t="str">
        <f t="shared" ref="P77" si="57">IF(P11=0,"",IF(P75&gt;=P11,"適","否"))</f>
        <v/>
      </c>
      <c r="Q77" s="1401"/>
      <c r="R77" s="1400" t="str">
        <f t="shared" ref="R77" si="58">IF(R11=0,"",IF(R75&gt;=R11,"適","否"))</f>
        <v/>
      </c>
      <c r="S77" s="1401"/>
      <c r="T77" s="1400" t="str">
        <f t="shared" ref="T77" si="59">IF(T11=0,"",IF(T75&gt;=T11,"適","否"))</f>
        <v/>
      </c>
      <c r="U77" s="1401"/>
      <c r="V77" s="1400" t="str">
        <f t="shared" ref="V77" si="60">IF(V11=0,"",IF(V75&gt;=V11,"適","否"))</f>
        <v/>
      </c>
      <c r="W77" s="1401"/>
      <c r="X77" s="1400" t="str">
        <f t="shared" ref="X77" si="61">IF(X11=0,"",IF(X75&gt;=X11,"適","否"))</f>
        <v/>
      </c>
      <c r="Y77" s="1401"/>
      <c r="Z77" s="1400" t="str">
        <f t="shared" ref="Z77" si="62">IF(Z11=0,"",IF(Z75&gt;=Z11,"適","否"))</f>
        <v/>
      </c>
      <c r="AA77" s="1401"/>
      <c r="AB77" s="1400" t="str">
        <f t="shared" ref="AB77" si="63">IF(AB11=0,"",IF(AB75&gt;=AB11,"適","否"))</f>
        <v/>
      </c>
      <c r="AC77" s="1401"/>
      <c r="AD77" s="1400" t="str">
        <f t="shared" ref="AD77" si="64">IF(AD11=0,"",IF(AD75&gt;=AD11,"適","否"))</f>
        <v/>
      </c>
      <c r="AE77" s="1401"/>
      <c r="AF77" s="1400" t="str">
        <f t="shared" ref="AF77" si="65">IF(AF11=0,"",IF(AF75&gt;=AF11,"適","否"))</f>
        <v/>
      </c>
      <c r="AG77" s="1401"/>
      <c r="AH77" s="1400" t="str">
        <f t="shared" ref="AH77" si="66">IF(AH11=0,"",IF(AH75&gt;=AH11,"適","否"))</f>
        <v/>
      </c>
      <c r="AI77" s="1401"/>
      <c r="AJ77" s="1400" t="str">
        <f t="shared" ref="AJ77" si="67">IF(AJ11=0,"",IF(AJ75&gt;=AJ11,"適","否"))</f>
        <v/>
      </c>
      <c r="AK77" s="1401"/>
      <c r="AL77" s="1400" t="str">
        <f t="shared" ref="AL77" si="68">IF(AL11=0,"",IF(AL75&gt;=AL11,"適","否"))</f>
        <v/>
      </c>
      <c r="AM77" s="1401"/>
      <c r="AN77" s="1400" t="str">
        <f t="shared" ref="AN77" si="69">IF(AN11=0,"",IF(AN75&gt;=AN11,"適","否"))</f>
        <v/>
      </c>
      <c r="AO77" s="1401"/>
      <c r="AP77" s="1400" t="str">
        <f t="shared" ref="AP77" si="70">IF(AP11=0,"",IF(AP75&gt;=AP11,"適","否"))</f>
        <v/>
      </c>
      <c r="AQ77" s="1401"/>
      <c r="AR77" s="1400" t="str">
        <f t="shared" ref="AR77" si="71">IF(AR11=0,"",IF(AR75&gt;=AR11,"適","否"))</f>
        <v/>
      </c>
      <c r="AS77" s="1401"/>
      <c r="AT77" s="1400" t="str">
        <f t="shared" ref="AT77" si="72">IF(AT11=0,"",IF(AT75&gt;=AT11,"適","否"))</f>
        <v/>
      </c>
      <c r="AU77" s="1401"/>
      <c r="AV77" s="1400" t="str">
        <f t="shared" ref="AV77" si="73">IF(AV11=0,"",IF(AV75&gt;=AV11,"適","否"))</f>
        <v/>
      </c>
      <c r="AW77" s="1401"/>
      <c r="AX77" s="1400" t="str">
        <f t="shared" ref="AX77" si="74">IF(AX11=0,"",IF(AX75&gt;=AX11,"適","否"))</f>
        <v/>
      </c>
      <c r="AY77" s="1401"/>
      <c r="AZ77" s="1400" t="str">
        <f t="shared" ref="AZ77" si="75">IF(AZ11=0,"",IF(AZ75&gt;=AZ11,"適","否"))</f>
        <v/>
      </c>
      <c r="BA77" s="1401"/>
      <c r="BB77" s="1400" t="str">
        <f t="shared" ref="BB77" si="76">IF(BB11=0,"",IF(BB75&gt;=BB11,"適","否"))</f>
        <v/>
      </c>
      <c r="BC77" s="1401"/>
      <c r="BD77" s="1400" t="str">
        <f t="shared" ref="BD77" si="77">IF(BD11=0,"",IF(BD75&gt;=BD11,"適","否"))</f>
        <v/>
      </c>
      <c r="BE77" s="1401"/>
      <c r="BF77" s="1400" t="str">
        <f t="shared" ref="BF77" si="78">IF(BF11=0,"",IF(BF75&gt;=BF11,"適","否"))</f>
        <v/>
      </c>
      <c r="BG77" s="1401"/>
      <c r="BH77" s="1400" t="str">
        <f t="shared" ref="BH77" si="79">IF(BH11=0,"",IF(BH75&gt;=BH11,"適","否"))</f>
        <v/>
      </c>
      <c r="BI77" s="1401"/>
      <c r="BJ77" s="300" t="s">
        <v>682</v>
      </c>
    </row>
    <row r="78" spans="1:63" s="241" customFormat="1" ht="13.5" customHeight="1">
      <c r="A78" s="240" t="s">
        <v>659</v>
      </c>
      <c r="B78" s="241" t="s">
        <v>660</v>
      </c>
    </row>
    <row r="79" spans="1:63" s="241" customFormat="1" ht="13.5" customHeight="1">
      <c r="A79" s="241">
        <v>2</v>
      </c>
      <c r="B79" s="241" t="s">
        <v>773</v>
      </c>
    </row>
    <row r="80" spans="1:63" ht="13.5" customHeight="1">
      <c r="A80" s="343" t="s">
        <v>753</v>
      </c>
      <c r="B80" s="209" t="s">
        <v>754</v>
      </c>
    </row>
    <row r="81" spans="2:2" ht="13.5" customHeight="1">
      <c r="B81" s="209" t="s">
        <v>755</v>
      </c>
    </row>
    <row r="82" spans="2:2" ht="13.5" customHeight="1">
      <c r="B82" s="209" t="s">
        <v>809</v>
      </c>
    </row>
    <row r="83" spans="2:2" ht="13.5" customHeight="1">
      <c r="B83" s="209" t="s">
        <v>813</v>
      </c>
    </row>
    <row r="84" spans="2:2" ht="13.5" customHeight="1">
      <c r="B84" s="209" t="s">
        <v>808</v>
      </c>
    </row>
    <row r="85" spans="2:2" ht="13.5" customHeight="1">
      <c r="B85" s="209" t="s">
        <v>811</v>
      </c>
    </row>
    <row r="86" spans="2:2" ht="13.5" customHeight="1">
      <c r="B86" s="209" t="s">
        <v>810</v>
      </c>
    </row>
  </sheetData>
  <mergeCells count="1015">
    <mergeCell ref="P77:Q77"/>
    <mergeCell ref="AX76:AY76"/>
    <mergeCell ref="AZ76:BA76"/>
    <mergeCell ref="BB76:BC76"/>
    <mergeCell ref="A76:D77"/>
    <mergeCell ref="F76:G76"/>
    <mergeCell ref="H76:I76"/>
    <mergeCell ref="J76:K76"/>
    <mergeCell ref="L76:M76"/>
    <mergeCell ref="N76:O76"/>
    <mergeCell ref="P76:Q76"/>
    <mergeCell ref="R76:S76"/>
    <mergeCell ref="T76:U76"/>
    <mergeCell ref="V76:W76"/>
    <mergeCell ref="X76:Y76"/>
    <mergeCell ref="BB77:BC77"/>
    <mergeCell ref="BD77:BE77"/>
    <mergeCell ref="BF77:BG77"/>
    <mergeCell ref="BH77:BI77"/>
    <mergeCell ref="AP77:AQ77"/>
    <mergeCell ref="AR77:AS77"/>
    <mergeCell ref="AT77:AU77"/>
    <mergeCell ref="AV77:AW77"/>
    <mergeCell ref="AX77:AY77"/>
    <mergeCell ref="AZ77:BA77"/>
    <mergeCell ref="AD77:AE77"/>
    <mergeCell ref="AF77:AG77"/>
    <mergeCell ref="AH77:AI77"/>
    <mergeCell ref="AJ77:AK77"/>
    <mergeCell ref="AL77:AM77"/>
    <mergeCell ref="AN77:AO77"/>
    <mergeCell ref="R77:S77"/>
    <mergeCell ref="T77:U77"/>
    <mergeCell ref="V77:W77"/>
    <mergeCell ref="X77:Y77"/>
    <mergeCell ref="Z77:AA77"/>
    <mergeCell ref="AB77:AC77"/>
    <mergeCell ref="X75:Y75"/>
    <mergeCell ref="Z75:AA75"/>
    <mergeCell ref="BD76:BE76"/>
    <mergeCell ref="BF76:BG76"/>
    <mergeCell ref="BH76:BI76"/>
    <mergeCell ref="AL76:AM76"/>
    <mergeCell ref="AN76:AO76"/>
    <mergeCell ref="AP76:AQ76"/>
    <mergeCell ref="AR76:AS76"/>
    <mergeCell ref="AT76:AU76"/>
    <mergeCell ref="AV76:AW76"/>
    <mergeCell ref="Z76:AA76"/>
    <mergeCell ref="AB76:AC76"/>
    <mergeCell ref="AD76:AE76"/>
    <mergeCell ref="AF76:AG76"/>
    <mergeCell ref="AH76:AI76"/>
    <mergeCell ref="AJ76:AK76"/>
    <mergeCell ref="BF75:BG75"/>
    <mergeCell ref="BH75:BI75"/>
    <mergeCell ref="B75:E75"/>
    <mergeCell ref="F75:G75"/>
    <mergeCell ref="H75:I75"/>
    <mergeCell ref="J75:K75"/>
    <mergeCell ref="F77:G77"/>
    <mergeCell ref="H77:I77"/>
    <mergeCell ref="J77:K77"/>
    <mergeCell ref="L77:M77"/>
    <mergeCell ref="N77:O77"/>
    <mergeCell ref="L75:M75"/>
    <mergeCell ref="N75:O75"/>
    <mergeCell ref="AX73:AY73"/>
    <mergeCell ref="AZ73:BA73"/>
    <mergeCell ref="BB73:BC73"/>
    <mergeCell ref="BD73:BE73"/>
    <mergeCell ref="BF73:BG73"/>
    <mergeCell ref="BH73:BI73"/>
    <mergeCell ref="AL73:AM73"/>
    <mergeCell ref="AN73:AO73"/>
    <mergeCell ref="AP73:AQ73"/>
    <mergeCell ref="AR73:AS73"/>
    <mergeCell ref="AT73:AU73"/>
    <mergeCell ref="AV73:AW73"/>
    <mergeCell ref="Z73:AA73"/>
    <mergeCell ref="AB73:AC73"/>
    <mergeCell ref="AD73:AE73"/>
    <mergeCell ref="AF73:AG73"/>
    <mergeCell ref="AH73:AI73"/>
    <mergeCell ref="AJ73:AK73"/>
    <mergeCell ref="AZ75:BA75"/>
    <mergeCell ref="BB75:BC75"/>
    <mergeCell ref="BD75:BE75"/>
    <mergeCell ref="BJ72:BJ74"/>
    <mergeCell ref="F73:G73"/>
    <mergeCell ref="H73:I73"/>
    <mergeCell ref="J73:K73"/>
    <mergeCell ref="L73:M73"/>
    <mergeCell ref="N73:O73"/>
    <mergeCell ref="P73:Q73"/>
    <mergeCell ref="R73:S73"/>
    <mergeCell ref="T73:U73"/>
    <mergeCell ref="V73:W73"/>
    <mergeCell ref="AZ70:BA70"/>
    <mergeCell ref="BB70:BC70"/>
    <mergeCell ref="BD70:BE70"/>
    <mergeCell ref="BF70:BG70"/>
    <mergeCell ref="BH70:BI70"/>
    <mergeCell ref="BJ69:BJ71"/>
    <mergeCell ref="AN75:AO75"/>
    <mergeCell ref="AP75:AQ75"/>
    <mergeCell ref="AR75:AS75"/>
    <mergeCell ref="AT75:AU75"/>
    <mergeCell ref="AV75:AW75"/>
    <mergeCell ref="AX75:AY75"/>
    <mergeCell ref="AB75:AC75"/>
    <mergeCell ref="AD75:AE75"/>
    <mergeCell ref="AF75:AG75"/>
    <mergeCell ref="AH75:AI75"/>
    <mergeCell ref="AJ75:AK75"/>
    <mergeCell ref="AL75:AM75"/>
    <mergeCell ref="P75:Q75"/>
    <mergeCell ref="R75:S75"/>
    <mergeCell ref="T75:U75"/>
    <mergeCell ref="V75:W75"/>
    <mergeCell ref="B72:B74"/>
    <mergeCell ref="C72:C74"/>
    <mergeCell ref="D72:D74"/>
    <mergeCell ref="E72:E74"/>
    <mergeCell ref="X73:Y73"/>
    <mergeCell ref="AN70:AO70"/>
    <mergeCell ref="AP70:AQ70"/>
    <mergeCell ref="AR70:AS70"/>
    <mergeCell ref="AT70:AU70"/>
    <mergeCell ref="AV70:AW70"/>
    <mergeCell ref="AX70:AY70"/>
    <mergeCell ref="AB70:AC70"/>
    <mergeCell ref="AD70:AE70"/>
    <mergeCell ref="AF70:AG70"/>
    <mergeCell ref="AH70:AI70"/>
    <mergeCell ref="AJ70:AK70"/>
    <mergeCell ref="AL70:AM70"/>
    <mergeCell ref="P70:Q70"/>
    <mergeCell ref="R70:S70"/>
    <mergeCell ref="T70:U70"/>
    <mergeCell ref="V70:W70"/>
    <mergeCell ref="X70:Y70"/>
    <mergeCell ref="Z70:AA70"/>
    <mergeCell ref="B69:B71"/>
    <mergeCell ref="C69:C71"/>
    <mergeCell ref="D69:D71"/>
    <mergeCell ref="E69:E71"/>
    <mergeCell ref="F70:G70"/>
    <mergeCell ref="H70:I70"/>
    <mergeCell ref="J70:K70"/>
    <mergeCell ref="L70:M70"/>
    <mergeCell ref="N70:O70"/>
    <mergeCell ref="AX67:AY67"/>
    <mergeCell ref="AZ67:BA67"/>
    <mergeCell ref="BB67:BC67"/>
    <mergeCell ref="BD67:BE67"/>
    <mergeCell ref="BF67:BG67"/>
    <mergeCell ref="BH67:BI67"/>
    <mergeCell ref="AL67:AM67"/>
    <mergeCell ref="AN67:AO67"/>
    <mergeCell ref="AP67:AQ67"/>
    <mergeCell ref="AR67:AS67"/>
    <mergeCell ref="AT67:AU67"/>
    <mergeCell ref="AV67:AW67"/>
    <mergeCell ref="Z67:AA67"/>
    <mergeCell ref="AB67:AC67"/>
    <mergeCell ref="AD67:AE67"/>
    <mergeCell ref="AF67:AG67"/>
    <mergeCell ref="AH67:AI67"/>
    <mergeCell ref="AJ67:AK67"/>
    <mergeCell ref="N67:O67"/>
    <mergeCell ref="P67:Q67"/>
    <mergeCell ref="R67:S67"/>
    <mergeCell ref="T67:U67"/>
    <mergeCell ref="V67:W67"/>
    <mergeCell ref="X67:Y67"/>
    <mergeCell ref="B66:B68"/>
    <mergeCell ref="C66:C68"/>
    <mergeCell ref="D66:D68"/>
    <mergeCell ref="E66:E68"/>
    <mergeCell ref="BJ66:BJ68"/>
    <mergeCell ref="BK66:BK68"/>
    <mergeCell ref="F67:G67"/>
    <mergeCell ref="H67:I67"/>
    <mergeCell ref="J67:K67"/>
    <mergeCell ref="L67:M67"/>
    <mergeCell ref="AX64:AY64"/>
    <mergeCell ref="AZ64:BA64"/>
    <mergeCell ref="BB64:BC64"/>
    <mergeCell ref="BD64:BE64"/>
    <mergeCell ref="BF64:BG64"/>
    <mergeCell ref="BH64:BI64"/>
    <mergeCell ref="AL64:AM64"/>
    <mergeCell ref="AN64:AO64"/>
    <mergeCell ref="AP64:AQ64"/>
    <mergeCell ref="AR64:AS64"/>
    <mergeCell ref="AT64:AU64"/>
    <mergeCell ref="AV64:AW64"/>
    <mergeCell ref="Z64:AA64"/>
    <mergeCell ref="AB64:AC64"/>
    <mergeCell ref="AD64:AE64"/>
    <mergeCell ref="AF64:AG64"/>
    <mergeCell ref="AH64:AI64"/>
    <mergeCell ref="AJ64:AK64"/>
    <mergeCell ref="N64:O64"/>
    <mergeCell ref="P64:Q64"/>
    <mergeCell ref="R64:S64"/>
    <mergeCell ref="T64:U64"/>
    <mergeCell ref="V64:W64"/>
    <mergeCell ref="X64:Y64"/>
    <mergeCell ref="B63:B65"/>
    <mergeCell ref="C63:C65"/>
    <mergeCell ref="D63:D65"/>
    <mergeCell ref="E63:E65"/>
    <mergeCell ref="BJ63:BJ65"/>
    <mergeCell ref="BK63:BK65"/>
    <mergeCell ref="F64:G64"/>
    <mergeCell ref="H64:I64"/>
    <mergeCell ref="J64:K64"/>
    <mergeCell ref="L64:M64"/>
    <mergeCell ref="AX61:AY61"/>
    <mergeCell ref="AZ61:BA61"/>
    <mergeCell ref="BB61:BC61"/>
    <mergeCell ref="BD61:BE61"/>
    <mergeCell ref="BF61:BG61"/>
    <mergeCell ref="BH61:BI61"/>
    <mergeCell ref="AL61:AM61"/>
    <mergeCell ref="AN61:AO61"/>
    <mergeCell ref="AP61:AQ61"/>
    <mergeCell ref="AR61:AS61"/>
    <mergeCell ref="AT61:AU61"/>
    <mergeCell ref="AV61:AW61"/>
    <mergeCell ref="Z61:AA61"/>
    <mergeCell ref="AB61:AC61"/>
    <mergeCell ref="AD61:AE61"/>
    <mergeCell ref="AF61:AG61"/>
    <mergeCell ref="AH61:AI61"/>
    <mergeCell ref="AJ61:AK61"/>
    <mergeCell ref="N61:O61"/>
    <mergeCell ref="P61:Q61"/>
    <mergeCell ref="R61:S61"/>
    <mergeCell ref="T61:U61"/>
    <mergeCell ref="V61:W61"/>
    <mergeCell ref="X61:Y61"/>
    <mergeCell ref="B60:B62"/>
    <mergeCell ref="C60:C62"/>
    <mergeCell ref="D60:D62"/>
    <mergeCell ref="E60:E62"/>
    <mergeCell ref="BJ60:BJ62"/>
    <mergeCell ref="BK60:BK62"/>
    <mergeCell ref="F61:G61"/>
    <mergeCell ref="H61:I61"/>
    <mergeCell ref="J61:K61"/>
    <mergeCell ref="L61:M61"/>
    <mergeCell ref="AX58:AY58"/>
    <mergeCell ref="AZ58:BA58"/>
    <mergeCell ref="BB58:BC58"/>
    <mergeCell ref="BD58:BE58"/>
    <mergeCell ref="BF58:BG58"/>
    <mergeCell ref="BH58:BI58"/>
    <mergeCell ref="AL58:AM58"/>
    <mergeCell ref="AN58:AO58"/>
    <mergeCell ref="AP58:AQ58"/>
    <mergeCell ref="AR58:AS58"/>
    <mergeCell ref="AT58:AU58"/>
    <mergeCell ref="AV58:AW58"/>
    <mergeCell ref="Z58:AA58"/>
    <mergeCell ref="AB58:AC58"/>
    <mergeCell ref="AD58:AE58"/>
    <mergeCell ref="AF58:AG58"/>
    <mergeCell ref="AH58:AI58"/>
    <mergeCell ref="AJ58:AK58"/>
    <mergeCell ref="N58:O58"/>
    <mergeCell ref="P58:Q58"/>
    <mergeCell ref="R58:S58"/>
    <mergeCell ref="T58:U58"/>
    <mergeCell ref="V58:W58"/>
    <mergeCell ref="X58:Y58"/>
    <mergeCell ref="B57:B59"/>
    <mergeCell ref="C57:C59"/>
    <mergeCell ref="D57:D59"/>
    <mergeCell ref="E57:E59"/>
    <mergeCell ref="BJ57:BJ59"/>
    <mergeCell ref="BK57:BK59"/>
    <mergeCell ref="F58:G58"/>
    <mergeCell ref="H58:I58"/>
    <mergeCell ref="J58:K58"/>
    <mergeCell ref="L58:M58"/>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V55:W55"/>
    <mergeCell ref="X55:Y55"/>
    <mergeCell ref="B54:B56"/>
    <mergeCell ref="C54:C56"/>
    <mergeCell ref="D54:D56"/>
    <mergeCell ref="E54:E56"/>
    <mergeCell ref="BJ54:BJ56"/>
    <mergeCell ref="BK54:BK56"/>
    <mergeCell ref="F55:G55"/>
    <mergeCell ref="H55:I55"/>
    <mergeCell ref="J55:K55"/>
    <mergeCell ref="L55:M55"/>
    <mergeCell ref="AX52:AY52"/>
    <mergeCell ref="AZ52:BA52"/>
    <mergeCell ref="BB52:BC52"/>
    <mergeCell ref="BD52:BE52"/>
    <mergeCell ref="BF52:BG52"/>
    <mergeCell ref="BH52:BI52"/>
    <mergeCell ref="AL52:AM52"/>
    <mergeCell ref="AN52:AO52"/>
    <mergeCell ref="AP52:AQ52"/>
    <mergeCell ref="AR52:AS52"/>
    <mergeCell ref="AT52:AU52"/>
    <mergeCell ref="AV52:AW52"/>
    <mergeCell ref="Z52:AA52"/>
    <mergeCell ref="AB52:AC52"/>
    <mergeCell ref="AD52:AE52"/>
    <mergeCell ref="AF52:AG52"/>
    <mergeCell ref="AH52:AI52"/>
    <mergeCell ref="AJ52:AK52"/>
    <mergeCell ref="N52:O52"/>
    <mergeCell ref="P52:Q52"/>
    <mergeCell ref="R52:S52"/>
    <mergeCell ref="T52:U52"/>
    <mergeCell ref="V52:W52"/>
    <mergeCell ref="X52:Y52"/>
    <mergeCell ref="B51:B53"/>
    <mergeCell ref="C51:C53"/>
    <mergeCell ref="D51:D53"/>
    <mergeCell ref="E51:E53"/>
    <mergeCell ref="BJ51:BJ53"/>
    <mergeCell ref="BK51:BK53"/>
    <mergeCell ref="F52:G52"/>
    <mergeCell ref="H52:I52"/>
    <mergeCell ref="J52:K52"/>
    <mergeCell ref="L52:M52"/>
    <mergeCell ref="AX49:AY49"/>
    <mergeCell ref="AZ49:BA49"/>
    <mergeCell ref="BB49:BC49"/>
    <mergeCell ref="BD49:BE49"/>
    <mergeCell ref="BF49:BG49"/>
    <mergeCell ref="BH49:BI49"/>
    <mergeCell ref="AL49:AM49"/>
    <mergeCell ref="AN49:AO49"/>
    <mergeCell ref="AP49:AQ49"/>
    <mergeCell ref="AR49:AS49"/>
    <mergeCell ref="AT49:AU49"/>
    <mergeCell ref="AV49:AW49"/>
    <mergeCell ref="Z49:AA49"/>
    <mergeCell ref="AB49:AC49"/>
    <mergeCell ref="AD49:AE49"/>
    <mergeCell ref="AF49:AG49"/>
    <mergeCell ref="AH49:AI49"/>
    <mergeCell ref="AJ49:AK49"/>
    <mergeCell ref="N49:O49"/>
    <mergeCell ref="P49:Q49"/>
    <mergeCell ref="R49:S49"/>
    <mergeCell ref="T49:U49"/>
    <mergeCell ref="V49:W49"/>
    <mergeCell ref="X49:Y49"/>
    <mergeCell ref="B48:B50"/>
    <mergeCell ref="C48:C50"/>
    <mergeCell ref="D48:D50"/>
    <mergeCell ref="E48:E50"/>
    <mergeCell ref="BJ48:BJ50"/>
    <mergeCell ref="BK48:BK50"/>
    <mergeCell ref="F49:G49"/>
    <mergeCell ref="H49:I49"/>
    <mergeCell ref="J49:K49"/>
    <mergeCell ref="L49:M49"/>
    <mergeCell ref="AX46:AY46"/>
    <mergeCell ref="AZ46:BA46"/>
    <mergeCell ref="BB46:BC46"/>
    <mergeCell ref="BD46:BE46"/>
    <mergeCell ref="BF46:BG46"/>
    <mergeCell ref="BH46:BI46"/>
    <mergeCell ref="AL46:AM46"/>
    <mergeCell ref="AN46:AO46"/>
    <mergeCell ref="AP46:AQ46"/>
    <mergeCell ref="AR46:AS46"/>
    <mergeCell ref="AT46:AU46"/>
    <mergeCell ref="AV46:AW46"/>
    <mergeCell ref="Z46:AA46"/>
    <mergeCell ref="AB46:AC46"/>
    <mergeCell ref="AD46:AE46"/>
    <mergeCell ref="AF46:AG46"/>
    <mergeCell ref="AH46:AI46"/>
    <mergeCell ref="AJ46:AK46"/>
    <mergeCell ref="N46:O46"/>
    <mergeCell ref="P46:Q46"/>
    <mergeCell ref="R46:S46"/>
    <mergeCell ref="T46:U46"/>
    <mergeCell ref="V46:W46"/>
    <mergeCell ref="X46:Y46"/>
    <mergeCell ref="B45:B47"/>
    <mergeCell ref="C45:C47"/>
    <mergeCell ref="D45:D47"/>
    <mergeCell ref="E45:E47"/>
    <mergeCell ref="BJ45:BJ47"/>
    <mergeCell ref="BK45:BK47"/>
    <mergeCell ref="F46:G46"/>
    <mergeCell ref="H46:I46"/>
    <mergeCell ref="J46:K46"/>
    <mergeCell ref="L46:M46"/>
    <mergeCell ref="AX43:AY43"/>
    <mergeCell ref="AZ43:BA43"/>
    <mergeCell ref="BB43:BC43"/>
    <mergeCell ref="BD43:BE43"/>
    <mergeCell ref="BF43:BG43"/>
    <mergeCell ref="BH43:BI43"/>
    <mergeCell ref="AL43:AM43"/>
    <mergeCell ref="AN43:AO43"/>
    <mergeCell ref="AP43:AQ43"/>
    <mergeCell ref="AR43:AS43"/>
    <mergeCell ref="AT43:AU43"/>
    <mergeCell ref="AV43:AW43"/>
    <mergeCell ref="Z43:AA43"/>
    <mergeCell ref="AB43:AC43"/>
    <mergeCell ref="AD43:AE43"/>
    <mergeCell ref="AF43:AG43"/>
    <mergeCell ref="AH43:AI43"/>
    <mergeCell ref="AJ43:AK43"/>
    <mergeCell ref="N43:O43"/>
    <mergeCell ref="P43:Q43"/>
    <mergeCell ref="R43:S43"/>
    <mergeCell ref="T43:U43"/>
    <mergeCell ref="V43:W43"/>
    <mergeCell ref="X43:Y43"/>
    <mergeCell ref="B42:B44"/>
    <mergeCell ref="C42:C44"/>
    <mergeCell ref="D42:D44"/>
    <mergeCell ref="E42:E44"/>
    <mergeCell ref="BJ42:BJ44"/>
    <mergeCell ref="BK42:BK44"/>
    <mergeCell ref="F43:G43"/>
    <mergeCell ref="H43:I43"/>
    <mergeCell ref="J43:K43"/>
    <mergeCell ref="L43:M43"/>
    <mergeCell ref="AX40:AY40"/>
    <mergeCell ref="AZ40:BA40"/>
    <mergeCell ref="BB40:BC40"/>
    <mergeCell ref="BD40:BE40"/>
    <mergeCell ref="BF40:BG40"/>
    <mergeCell ref="BH40:BI40"/>
    <mergeCell ref="AL40:AM40"/>
    <mergeCell ref="AN40:AO40"/>
    <mergeCell ref="AP40:AQ40"/>
    <mergeCell ref="AR40:AS40"/>
    <mergeCell ref="AT40:AU40"/>
    <mergeCell ref="AV40:AW40"/>
    <mergeCell ref="Z40:AA40"/>
    <mergeCell ref="AB40:AC40"/>
    <mergeCell ref="AD40:AE40"/>
    <mergeCell ref="AF40:AG40"/>
    <mergeCell ref="AH40:AI40"/>
    <mergeCell ref="AJ40:AK40"/>
    <mergeCell ref="N40:O40"/>
    <mergeCell ref="P40:Q40"/>
    <mergeCell ref="R40:S40"/>
    <mergeCell ref="T40:U40"/>
    <mergeCell ref="V40:W40"/>
    <mergeCell ref="X40:Y40"/>
    <mergeCell ref="B39:B41"/>
    <mergeCell ref="C39:C41"/>
    <mergeCell ref="D39:D41"/>
    <mergeCell ref="E39:E41"/>
    <mergeCell ref="BJ39:BJ41"/>
    <mergeCell ref="BK39:BK41"/>
    <mergeCell ref="F40:G40"/>
    <mergeCell ref="H40:I40"/>
    <mergeCell ref="J40:K40"/>
    <mergeCell ref="L40:M40"/>
    <mergeCell ref="AX37:AY37"/>
    <mergeCell ref="AZ37:BA37"/>
    <mergeCell ref="BB37:BC37"/>
    <mergeCell ref="BD37:BE37"/>
    <mergeCell ref="BF37:BG37"/>
    <mergeCell ref="BH37:BI37"/>
    <mergeCell ref="AL37:AM37"/>
    <mergeCell ref="AN37:AO37"/>
    <mergeCell ref="AP37:AQ37"/>
    <mergeCell ref="AR37:AS37"/>
    <mergeCell ref="AT37:AU37"/>
    <mergeCell ref="AV37:AW37"/>
    <mergeCell ref="Z37:AA37"/>
    <mergeCell ref="AB37:AC37"/>
    <mergeCell ref="AD37:AE37"/>
    <mergeCell ref="AF37:AG37"/>
    <mergeCell ref="AH37:AI37"/>
    <mergeCell ref="AJ37:AK37"/>
    <mergeCell ref="N37:O37"/>
    <mergeCell ref="P37:Q37"/>
    <mergeCell ref="R37:S37"/>
    <mergeCell ref="T37:U37"/>
    <mergeCell ref="V37:W37"/>
    <mergeCell ref="X37:Y37"/>
    <mergeCell ref="B36:B38"/>
    <mergeCell ref="C36:C38"/>
    <mergeCell ref="D36:D38"/>
    <mergeCell ref="E36:E38"/>
    <mergeCell ref="BJ36:BJ38"/>
    <mergeCell ref="BK36:BK38"/>
    <mergeCell ref="F37:G37"/>
    <mergeCell ref="H37:I37"/>
    <mergeCell ref="J37:K37"/>
    <mergeCell ref="L37:M37"/>
    <mergeCell ref="AX34:AY34"/>
    <mergeCell ref="AZ34:BA34"/>
    <mergeCell ref="BB34:BC34"/>
    <mergeCell ref="BD34:BE34"/>
    <mergeCell ref="BF34:BG34"/>
    <mergeCell ref="BH34:BI34"/>
    <mergeCell ref="AL34:AM34"/>
    <mergeCell ref="AN34:AO34"/>
    <mergeCell ref="AP34:AQ34"/>
    <mergeCell ref="AR34:AS34"/>
    <mergeCell ref="AT34:AU34"/>
    <mergeCell ref="AV34:AW34"/>
    <mergeCell ref="Z34:AA34"/>
    <mergeCell ref="AB34:AC34"/>
    <mergeCell ref="AD34:AE34"/>
    <mergeCell ref="AF34:AG34"/>
    <mergeCell ref="AH34:AI34"/>
    <mergeCell ref="AJ34:AK34"/>
    <mergeCell ref="N34:O34"/>
    <mergeCell ref="P34:Q34"/>
    <mergeCell ref="R34:S34"/>
    <mergeCell ref="T34:U34"/>
    <mergeCell ref="V34:W34"/>
    <mergeCell ref="X34:Y34"/>
    <mergeCell ref="B33:B35"/>
    <mergeCell ref="C33:C35"/>
    <mergeCell ref="D33:D35"/>
    <mergeCell ref="E33:E35"/>
    <mergeCell ref="BJ33:BJ35"/>
    <mergeCell ref="BK33:BK35"/>
    <mergeCell ref="F34:G34"/>
    <mergeCell ref="H34:I34"/>
    <mergeCell ref="J34:K34"/>
    <mergeCell ref="L34:M34"/>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30:B32"/>
    <mergeCell ref="C30:C32"/>
    <mergeCell ref="D30:D32"/>
    <mergeCell ref="E30:E32"/>
    <mergeCell ref="BJ30:BJ32"/>
    <mergeCell ref="BK30:BK32"/>
    <mergeCell ref="F31:G31"/>
    <mergeCell ref="H31:I31"/>
    <mergeCell ref="J31:K31"/>
    <mergeCell ref="L31:M31"/>
    <mergeCell ref="AX28:AY28"/>
    <mergeCell ref="AZ28:BA28"/>
    <mergeCell ref="BB28:BC28"/>
    <mergeCell ref="BD28:BE28"/>
    <mergeCell ref="BF28:BG28"/>
    <mergeCell ref="BH28:BI28"/>
    <mergeCell ref="AL28:AM28"/>
    <mergeCell ref="AN28:AO28"/>
    <mergeCell ref="AP28:AQ28"/>
    <mergeCell ref="AR28:AS28"/>
    <mergeCell ref="AT28:AU28"/>
    <mergeCell ref="AV28:AW28"/>
    <mergeCell ref="Z28:AA28"/>
    <mergeCell ref="AB28:AC28"/>
    <mergeCell ref="AD28:AE28"/>
    <mergeCell ref="AF28:AG28"/>
    <mergeCell ref="AH28:AI28"/>
    <mergeCell ref="AJ28:AK28"/>
    <mergeCell ref="N28:O28"/>
    <mergeCell ref="P28:Q28"/>
    <mergeCell ref="R28:S28"/>
    <mergeCell ref="T28:U28"/>
    <mergeCell ref="V28:W28"/>
    <mergeCell ref="X28:Y28"/>
    <mergeCell ref="B27:B29"/>
    <mergeCell ref="C27:C29"/>
    <mergeCell ref="D27:D29"/>
    <mergeCell ref="E27:E29"/>
    <mergeCell ref="BJ27:BJ29"/>
    <mergeCell ref="BK27:BK29"/>
    <mergeCell ref="F28:G28"/>
    <mergeCell ref="H28:I28"/>
    <mergeCell ref="J28:K28"/>
    <mergeCell ref="L28:M28"/>
    <mergeCell ref="AB22:AC22"/>
    <mergeCell ref="AD22:AE22"/>
    <mergeCell ref="AF22:AG22"/>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BJ21:BJ23"/>
    <mergeCell ref="BK21:BK23"/>
    <mergeCell ref="F22:G22"/>
    <mergeCell ref="H22:I22"/>
    <mergeCell ref="J22:K22"/>
    <mergeCell ref="L22:M22"/>
    <mergeCell ref="N25:O25"/>
    <mergeCell ref="P25:Q25"/>
    <mergeCell ref="R25:S25"/>
    <mergeCell ref="T25:U25"/>
    <mergeCell ref="V25:W25"/>
    <mergeCell ref="X25:Y25"/>
    <mergeCell ref="B24:B26"/>
    <mergeCell ref="C24:C26"/>
    <mergeCell ref="D24:D26"/>
    <mergeCell ref="E24:E26"/>
    <mergeCell ref="BJ24:BJ26"/>
    <mergeCell ref="BK24:BK26"/>
    <mergeCell ref="F25:G25"/>
    <mergeCell ref="H25:I25"/>
    <mergeCell ref="J25:K25"/>
    <mergeCell ref="L25:M25"/>
    <mergeCell ref="AX22:AY22"/>
    <mergeCell ref="AZ22:BA22"/>
    <mergeCell ref="BB22:BC22"/>
    <mergeCell ref="BD22:BE22"/>
    <mergeCell ref="BF22:BG22"/>
    <mergeCell ref="BH22:BI22"/>
    <mergeCell ref="AL22:AM22"/>
    <mergeCell ref="AN22:AO22"/>
    <mergeCell ref="AP22:AQ22"/>
    <mergeCell ref="AR22:AS22"/>
    <mergeCell ref="BK18:BK20"/>
    <mergeCell ref="F19:G19"/>
    <mergeCell ref="H19:I19"/>
    <mergeCell ref="J19:K19"/>
    <mergeCell ref="L19:M19"/>
    <mergeCell ref="AX16:AY16"/>
    <mergeCell ref="AZ16:BA16"/>
    <mergeCell ref="BB16:BC16"/>
    <mergeCell ref="BD16:BE16"/>
    <mergeCell ref="BF16:BG16"/>
    <mergeCell ref="BH16:BI16"/>
    <mergeCell ref="AL16:AM16"/>
    <mergeCell ref="AN16:AO16"/>
    <mergeCell ref="AP16:AQ16"/>
    <mergeCell ref="AR16:AS16"/>
    <mergeCell ref="AT16:AU16"/>
    <mergeCell ref="AV16:AW16"/>
    <mergeCell ref="BK15:BK17"/>
    <mergeCell ref="F16:G16"/>
    <mergeCell ref="H16:I16"/>
    <mergeCell ref="J16:K16"/>
    <mergeCell ref="AX19:AY19"/>
    <mergeCell ref="AZ19:BA19"/>
    <mergeCell ref="BB19:BC19"/>
    <mergeCell ref="BD19:BE19"/>
    <mergeCell ref="BF19:BG19"/>
    <mergeCell ref="BH19:BI19"/>
    <mergeCell ref="AL19:AM19"/>
    <mergeCell ref="AN19:AO19"/>
    <mergeCell ref="AP19:AQ19"/>
    <mergeCell ref="AR19:AS19"/>
    <mergeCell ref="AT19:AU19"/>
    <mergeCell ref="BJ12:BJ14"/>
    <mergeCell ref="B15:B17"/>
    <mergeCell ref="C15:C17"/>
    <mergeCell ref="D15:D17"/>
    <mergeCell ref="E15:E17"/>
    <mergeCell ref="BJ15:BJ17"/>
    <mergeCell ref="X16:Y16"/>
    <mergeCell ref="Z16:AA16"/>
    <mergeCell ref="AB16:AC16"/>
    <mergeCell ref="AD16:AE16"/>
    <mergeCell ref="BD11:BE11"/>
    <mergeCell ref="BF11:BG11"/>
    <mergeCell ref="BH11:BI11"/>
    <mergeCell ref="N19:O19"/>
    <mergeCell ref="P19:Q19"/>
    <mergeCell ref="R19:S19"/>
    <mergeCell ref="T19:U19"/>
    <mergeCell ref="V19:W19"/>
    <mergeCell ref="X19:Y19"/>
    <mergeCell ref="B18:B20"/>
    <mergeCell ref="C18:C20"/>
    <mergeCell ref="D18:D20"/>
    <mergeCell ref="E18:E20"/>
    <mergeCell ref="BJ18:BJ20"/>
    <mergeCell ref="AV19:AW19"/>
    <mergeCell ref="Z19:AA19"/>
    <mergeCell ref="AB19:AC19"/>
    <mergeCell ref="AD19:AE19"/>
    <mergeCell ref="AF19:AG19"/>
    <mergeCell ref="AH19:AI19"/>
    <mergeCell ref="AJ19:AK19"/>
    <mergeCell ref="AZ11:BA11"/>
    <mergeCell ref="BB11:BC11"/>
    <mergeCell ref="AF11:AG11"/>
    <mergeCell ref="AH11:AI11"/>
    <mergeCell ref="AJ11:AK11"/>
    <mergeCell ref="AL11:AM11"/>
    <mergeCell ref="AN11:AO11"/>
    <mergeCell ref="AP11:AQ11"/>
    <mergeCell ref="X11:Y11"/>
    <mergeCell ref="Z11:AA11"/>
    <mergeCell ref="AB11:AC11"/>
    <mergeCell ref="AD11:AE11"/>
    <mergeCell ref="L16:M16"/>
    <mergeCell ref="N16:O16"/>
    <mergeCell ref="P16:Q16"/>
    <mergeCell ref="R16:S16"/>
    <mergeCell ref="T16:U16"/>
    <mergeCell ref="V16:W16"/>
    <mergeCell ref="T10:U10"/>
    <mergeCell ref="V10:W10"/>
    <mergeCell ref="X10:Y10"/>
    <mergeCell ref="Z10:AA10"/>
    <mergeCell ref="AB10:AC10"/>
    <mergeCell ref="AD10:AE10"/>
    <mergeCell ref="A12:A75"/>
    <mergeCell ref="B12:C14"/>
    <mergeCell ref="D12:D14"/>
    <mergeCell ref="E12:E14"/>
    <mergeCell ref="AF16:AG16"/>
    <mergeCell ref="AH16:AI16"/>
    <mergeCell ref="AJ16:AK16"/>
    <mergeCell ref="AR11:AS11"/>
    <mergeCell ref="AT11:AU11"/>
    <mergeCell ref="AV11:AW11"/>
    <mergeCell ref="AX11:AY11"/>
    <mergeCell ref="AH22:AI22"/>
    <mergeCell ref="AJ22:AK22"/>
    <mergeCell ref="N22:O22"/>
    <mergeCell ref="P22:Q22"/>
    <mergeCell ref="R22:S22"/>
    <mergeCell ref="T22:U22"/>
    <mergeCell ref="V22:W22"/>
    <mergeCell ref="X22:Y22"/>
    <mergeCell ref="B21:B23"/>
    <mergeCell ref="C21:C23"/>
    <mergeCell ref="D21:D23"/>
    <mergeCell ref="E21:E23"/>
    <mergeCell ref="AT22:AU22"/>
    <mergeCell ref="AV22:AW22"/>
    <mergeCell ref="Z22:AA22"/>
    <mergeCell ref="V9:W9"/>
    <mergeCell ref="X9:Y9"/>
    <mergeCell ref="Z9:AA9"/>
    <mergeCell ref="AB9:AC9"/>
    <mergeCell ref="AD9:AE9"/>
    <mergeCell ref="AF9:AG9"/>
    <mergeCell ref="T11:U11"/>
    <mergeCell ref="V11:W11"/>
    <mergeCell ref="B9:E9"/>
    <mergeCell ref="F9:G9"/>
    <mergeCell ref="BD10:BE10"/>
    <mergeCell ref="BF10:BG10"/>
    <mergeCell ref="BH10:BI10"/>
    <mergeCell ref="F11:G11"/>
    <mergeCell ref="H11:I11"/>
    <mergeCell ref="J11:K11"/>
    <mergeCell ref="L11:M11"/>
    <mergeCell ref="N11:O11"/>
    <mergeCell ref="P11:Q11"/>
    <mergeCell ref="R11:S11"/>
    <mergeCell ref="AR10:AS10"/>
    <mergeCell ref="AT10:AU10"/>
    <mergeCell ref="AV10:AW10"/>
    <mergeCell ref="AX10:AY10"/>
    <mergeCell ref="AZ10:BA10"/>
    <mergeCell ref="BB10:BC10"/>
    <mergeCell ref="AF10:AG10"/>
    <mergeCell ref="AH10:AI10"/>
    <mergeCell ref="AJ10:AK10"/>
    <mergeCell ref="AL10:AM10"/>
    <mergeCell ref="AN10:AO10"/>
    <mergeCell ref="AP10:AQ10"/>
    <mergeCell ref="F8:G8"/>
    <mergeCell ref="H8:I8"/>
    <mergeCell ref="J8:K8"/>
    <mergeCell ref="H9:I9"/>
    <mergeCell ref="J9:K9"/>
    <mergeCell ref="L9:M9"/>
    <mergeCell ref="N9:O9"/>
    <mergeCell ref="P9:Q9"/>
    <mergeCell ref="R9:S9"/>
    <mergeCell ref="T9:U9"/>
    <mergeCell ref="BF9:BG9"/>
    <mergeCell ref="BH9:BI9"/>
    <mergeCell ref="A10:D11"/>
    <mergeCell ref="F10:G10"/>
    <mergeCell ref="H10:I10"/>
    <mergeCell ref="J10:K10"/>
    <mergeCell ref="L10:M10"/>
    <mergeCell ref="N10:O10"/>
    <mergeCell ref="P10:Q10"/>
    <mergeCell ref="R10:S10"/>
    <mergeCell ref="AT9:AU9"/>
    <mergeCell ref="AV9:AW9"/>
    <mergeCell ref="AX9:AY9"/>
    <mergeCell ref="AZ9:BA9"/>
    <mergeCell ref="BB9:BC9"/>
    <mergeCell ref="BD9:BE9"/>
    <mergeCell ref="AH9:AI9"/>
    <mergeCell ref="AJ9:AK9"/>
    <mergeCell ref="AL9:AM9"/>
    <mergeCell ref="AN9:AO9"/>
    <mergeCell ref="AP9:AQ9"/>
    <mergeCell ref="AR9:AS9"/>
    <mergeCell ref="BH8:BI8"/>
    <mergeCell ref="AV8:AW8"/>
    <mergeCell ref="AX8:AY8"/>
    <mergeCell ref="AZ8:BA8"/>
    <mergeCell ref="BB8:BC8"/>
    <mergeCell ref="BD8:BE8"/>
    <mergeCell ref="BF8:BG8"/>
    <mergeCell ref="AJ8:AK8"/>
    <mergeCell ref="AL8:AM8"/>
    <mergeCell ref="AN8:AO8"/>
    <mergeCell ref="AP8:AQ8"/>
    <mergeCell ref="AR8:AS8"/>
    <mergeCell ref="AT8:AU8"/>
    <mergeCell ref="X8:Y8"/>
    <mergeCell ref="Z8:AA8"/>
    <mergeCell ref="AB8:AC8"/>
    <mergeCell ref="AD8:AE8"/>
    <mergeCell ref="AF8:AG8"/>
    <mergeCell ref="AH8:AI8"/>
    <mergeCell ref="L8:M8"/>
    <mergeCell ref="N8:O8"/>
    <mergeCell ref="P8:Q8"/>
    <mergeCell ref="R8:S8"/>
    <mergeCell ref="T8:U8"/>
    <mergeCell ref="V8:W8"/>
    <mergeCell ref="AV7:AW7"/>
    <mergeCell ref="AX7:AY7"/>
    <mergeCell ref="AZ7:BA7"/>
    <mergeCell ref="BB7:BC7"/>
    <mergeCell ref="BD7:BE7"/>
    <mergeCell ref="BF7:BG7"/>
    <mergeCell ref="AJ7:AK7"/>
    <mergeCell ref="AL7:AM7"/>
    <mergeCell ref="AN7:AO7"/>
    <mergeCell ref="AP7:AQ7"/>
    <mergeCell ref="AR7:AS7"/>
    <mergeCell ref="AT7:AU7"/>
    <mergeCell ref="X7:Y7"/>
    <mergeCell ref="Z7:AA7"/>
    <mergeCell ref="AB7:AC7"/>
    <mergeCell ref="AD7:AE7"/>
    <mergeCell ref="AF7:AG7"/>
    <mergeCell ref="AH7:AI7"/>
    <mergeCell ref="BH6:BI6"/>
    <mergeCell ref="F7:G7"/>
    <mergeCell ref="H7:I7"/>
    <mergeCell ref="J7:K7"/>
    <mergeCell ref="L7:M7"/>
    <mergeCell ref="N7:O7"/>
    <mergeCell ref="P7:Q7"/>
    <mergeCell ref="R7:S7"/>
    <mergeCell ref="T7:U7"/>
    <mergeCell ref="V7:W7"/>
    <mergeCell ref="AV6:AW6"/>
    <mergeCell ref="AX6:AY6"/>
    <mergeCell ref="AZ6:BA6"/>
    <mergeCell ref="BB6:BC6"/>
    <mergeCell ref="BD6:BE6"/>
    <mergeCell ref="BF6:BG6"/>
    <mergeCell ref="AJ6:AK6"/>
    <mergeCell ref="AL6:AM6"/>
    <mergeCell ref="AN6:AO6"/>
    <mergeCell ref="AP6:AQ6"/>
    <mergeCell ref="AR6:AS6"/>
    <mergeCell ref="AT6:AU6"/>
    <mergeCell ref="X6:Y6"/>
    <mergeCell ref="Z6:AA6"/>
    <mergeCell ref="AB6:AC6"/>
    <mergeCell ref="AD6:AE6"/>
    <mergeCell ref="AF6:AG6"/>
    <mergeCell ref="AH6:AI6"/>
    <mergeCell ref="BH7:BI7"/>
    <mergeCell ref="L4:M4"/>
    <mergeCell ref="N4:O4"/>
    <mergeCell ref="P4:Q4"/>
    <mergeCell ref="R4:S4"/>
    <mergeCell ref="BH5:BI5"/>
    <mergeCell ref="F6:G6"/>
    <mergeCell ref="H6:I6"/>
    <mergeCell ref="J6:K6"/>
    <mergeCell ref="L6:M6"/>
    <mergeCell ref="N6:O6"/>
    <mergeCell ref="P6:Q6"/>
    <mergeCell ref="R6:S6"/>
    <mergeCell ref="T6:U6"/>
    <mergeCell ref="V6:W6"/>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R5:S5"/>
    <mergeCell ref="T5:U5"/>
    <mergeCell ref="V5:W5"/>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A1:H1"/>
    <mergeCell ref="A3:E3"/>
    <mergeCell ref="F3:I3"/>
    <mergeCell ref="J3:M3"/>
    <mergeCell ref="N3:Q3"/>
    <mergeCell ref="R3:U3"/>
    <mergeCell ref="F13:G13"/>
    <mergeCell ref="T4:U4"/>
    <mergeCell ref="V4:W4"/>
    <mergeCell ref="AT3:AW3"/>
    <mergeCell ref="AX3:BA3"/>
    <mergeCell ref="BB3:BE3"/>
    <mergeCell ref="BF3:BI3"/>
    <mergeCell ref="BJ3:BJ10"/>
    <mergeCell ref="A4:A9"/>
    <mergeCell ref="B4:B8"/>
    <mergeCell ref="F4:G4"/>
    <mergeCell ref="H4:I4"/>
    <mergeCell ref="J4:K4"/>
    <mergeCell ref="V3:Y3"/>
    <mergeCell ref="Z3:AC3"/>
    <mergeCell ref="AD3:AG3"/>
    <mergeCell ref="AH3:AK3"/>
    <mergeCell ref="AL3:AO3"/>
    <mergeCell ref="AP3:AS3"/>
    <mergeCell ref="BH4:BI4"/>
    <mergeCell ref="F5:G5"/>
    <mergeCell ref="H5:I5"/>
    <mergeCell ref="J5:K5"/>
    <mergeCell ref="L5:M5"/>
    <mergeCell ref="N5:O5"/>
    <mergeCell ref="P5:Q5"/>
  </mergeCells>
  <phoneticPr fontId="2"/>
  <conditionalFormatting sqref="F16 H16 J16 L16 N16 P16 R16 T16 V16 X16 Z16 AB16 AD16 AF16 AH16 AJ16 AL16 AN16 AP16 AR16 AT16 AV16 AX16 AZ16 BB16 BD16 BF16 BH16">
    <cfRule type="cellIs" dxfId="25" priority="3" stopIfTrue="1" operator="equal">
      <formula>1</formula>
    </cfRule>
  </conditionalFormatting>
  <conditionalFormatting sqref="F19 H19 J19 L19 N19 P19 R19 T19 V19 X19 Z19 AB19 AD19 AF19 AH19 AJ19 AL19 AN19 AP19 AR19 AT19 AV19 AX19 AZ19 BB19 BD19 BF19 BH19">
    <cfRule type="cellIs" dxfId="24" priority="2" stopIfTrue="1" operator="equal">
      <formula>1</formula>
    </cfRule>
  </conditionalFormatting>
  <conditionalFormatting sqref="F73 H73 J73 L73 N73 P73 R73 T73 V73 X73 Z73 AB73 AD73 AF73 AH73 AJ73 AL73 AN73 AP73 AR73 AT73 AV73 AX73 AZ73 BB73 BD73 BF73 BH73 F70 H70 J70 L70 N70 P70 R70 T70 V70 X70 Z70 AB70 AD70 AF70 AH70 AJ70 AL70 AN70 AP70 AR70 AT70 AV70 AX70 AZ70 BB70 BD70 BF70 BH70 F67 H67 J67 L67 N67 P67 R67 T67 V67 X67 Z67 AB67 AD67 AF67 AH67 AJ67 AL67 AN67 AP67 AR67 AT67 AV67 AX67 AZ67 BB67 BD67 BF67 BH67 F64 H64 J64 L64 N64 P64 R64 T64 V64 X64 Z64 AB64 AD64 AF64 AH64 AJ64 AL64 AN64 AP64 AR64 AT64 AV64 AX64 AZ64 BB64 BD64 BF64 BH64 F61 H61 J61 L61 N61 P61 R61 T61 V61 X61 Z61 AB61 AD61 AF61 AH61 AJ61 AL61 AN61 AP61 AR61 AT61 AV61 AX61 AZ61 BB61 BD61 BF61 BH61 F58 H58 J58 L58 N58 P58 R58 T58 V58 X58 Z58 AB58 AD58 AF58 AH58 AJ58 AL58 AN58 AP58 AR58 AT58 AV58 AX58 AZ58 BB58 BD58 BF58 BH58 F55 H55 J55 L55 N55 P55 R55 T55 V55 X55 Z55 AB55 AD55 AF55 AH55 AJ55 AL55 AN55 AP55 AR55 AT55 AV55 AX55 AZ55 BB55 BD55 BF55 BH55 F52 H52 J52 L52 N52 P52 R52 T52 V52 X52 Z52 AB52 AD52 AF52 AH52 AJ52 AL52 AN52 AP52 AR52 AT52 AV52 AX52 AZ52 BB52 BD52 BF52 BH52 F49 H49 J49 L49 N49 P49 R49 T49 V49 X49 Z49 AB49 AD49 AF49 AH49 AJ49 AL49 AN49 AP49 AR49 AT49 AV49 AX49 AZ49 BB49 BD49 BF49 BH49 F46 H46 J46 L46 N46 P46 R46 T46 V46 X46 Z46 AB46 AD46 AF46 AH46 AJ46 AL46 AN46 AP46 AR46 AT46 AV46 AX46 AZ46 BB46 BD46 BF46 BH46 F43 H43 J43 L43 N43 P43 R43 T43 V43 X43 Z43 AB43 AD43 AF43 AH43 AJ43 AL43 AN43 AP43 AR43 AT43 AV43 AX43 AZ43 BB43 BD43 BF43 BH43 F40 H40 J40 L40 N40 P40 R40 T40 V40 X40 Z40 AB40 AD40 AF40 AH40 AJ40 AL40 AN40 AP40 AR40 AT40 AV40 AX40 AZ40 BB40 BD40 BF40 BH40 F37 H37 J37 L37 N37 P37 R37 T37 V37 X37 Z37 AB37 AD37 AF37 AH37 AJ37 AL37 AN37 AP37 AR37 AT37 AV37 AX37 AZ37 BB37 BD37 BF37 BH37 F34 H34 J34 L34 N34 P34 R34 T34 V34 X34 Z34 AB34 AD34 AF34 AH34 AJ34 AL34 AN34 AP34 AR34 AT34 AV34 AX34 AZ34 BB34 BD34 BF34 BH34 F31 H31 J31 L31 N31 P31 R31 T31 V31 X31 Z31 AB31 AD31 AF31 AH31 AJ31 AL31 AN31 AP31 AR31 AT31 AV31 AX31 AZ31 BB31 BD31 BF31 BH31 F28 H28 J28 L28 N28 P28 R28 T28 V28 X28 Z28 AB28 AD28 AF28 AH28 AJ28 AL28 AN28 AP28 AR28 AT28 AV28 AX28 AZ28 BB28 BD28 BF28 BH28 F25 H25 J25 L25 N25 P25 R25 T25 V25 X25 Z25 AB25 AD25 AF25 AH25 AJ25 AL25 AN25 AP25 AR25 AT25 AV25 AX25 AZ25 BB25 BD25 BF25 BH25 F22 H22 J22 L22 N22 P22 R22 T22 V22 X22 Z22 AB22 AD22 AF22 AH22 AJ22 AL22 AN22 AP22 AR22 AT22 AV22 AX22 AZ22 BB22 BD22 BF22 BH22">
    <cfRule type="cellIs" dxfId="23" priority="1" stopIfTrue="1" operator="equal">
      <formula>1</formula>
    </cfRule>
  </conditionalFormatting>
  <printOptions horizontalCentered="1" verticalCentered="1"/>
  <pageMargins left="0.39370078740157483" right="0.19685039370078741" top="0.59055118110236227" bottom="0" header="0.39370078740157483" footer="3.937007874015748E-2"/>
  <pageSetup paperSize="9" scale="96" firstPageNumber="16" orientation="landscape" useFirstPageNumber="1" r:id="rId1"/>
  <headerFooter alignWithMargins="0">
    <oddHeader>&amp;R&amp;8【 &amp;A 】</oddHeader>
    <oddFooter>&amp;C&amp;P</oddFooter>
  </headerFooter>
  <rowBreaks count="1" manualBreakCount="1">
    <brk id="86" max="61"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FFA74-3B4E-4170-B9DE-E5183DDA3CC0}">
  <sheetPr>
    <tabColor rgb="FFFFC000"/>
    <pageSetUpPr fitToPage="1"/>
  </sheetPr>
  <dimension ref="A1:BK86"/>
  <sheetViews>
    <sheetView showZeros="0" view="pageBreakPreview" zoomScale="115" zoomScaleNormal="100" zoomScaleSheetLayoutView="115" zoomScalePageLayoutView="85" workbookViewId="0">
      <selection activeCell="BH10" sqref="BH10:BI10"/>
    </sheetView>
  </sheetViews>
  <sheetFormatPr defaultColWidth="0" defaultRowHeight="10.5"/>
  <cols>
    <col min="1" max="1" width="4.625" style="209" customWidth="1"/>
    <col min="2" max="2" width="2.625" style="209" customWidth="1"/>
    <col min="3" max="5" width="8.625" style="209" customWidth="1"/>
    <col min="6" max="61" width="1.875" style="209" customWidth="1"/>
    <col min="62" max="62" width="9.625" style="209" customWidth="1"/>
    <col min="63" max="63" width="3.625" style="209" customWidth="1"/>
    <col min="64" max="256" width="0" style="209" hidden="1"/>
    <col min="257" max="257" width="0.875" style="209" customWidth="1"/>
    <col min="258" max="258" width="4.625" style="209" customWidth="1"/>
    <col min="259" max="259" width="2.625" style="209" customWidth="1"/>
    <col min="260" max="261" width="8.625" style="209" customWidth="1"/>
    <col min="262" max="317" width="1.875" style="209" customWidth="1"/>
    <col min="318" max="318" width="9.625" style="209" customWidth="1"/>
    <col min="319" max="319" width="2.625" style="209" customWidth="1"/>
    <col min="320" max="513" width="0" style="209" hidden="1"/>
    <col min="514" max="514" width="4.625" style="209" customWidth="1"/>
    <col min="515" max="515" width="2.625" style="209" customWidth="1"/>
    <col min="516" max="517" width="8.625" style="209" customWidth="1"/>
    <col min="518" max="573" width="1.875" style="209" customWidth="1"/>
    <col min="574" max="574" width="9.625" style="209" customWidth="1"/>
    <col min="575" max="575" width="2.625" style="209" customWidth="1"/>
    <col min="576" max="769" width="0" style="209" hidden="1"/>
    <col min="770" max="770" width="4.625" style="209" customWidth="1"/>
    <col min="771" max="771" width="2.625" style="209" customWidth="1"/>
    <col min="772" max="773" width="8.625" style="209" customWidth="1"/>
    <col min="774" max="829" width="1.875" style="209" customWidth="1"/>
    <col min="830" max="830" width="9.625" style="209" customWidth="1"/>
    <col min="831" max="831" width="2.625" style="209" customWidth="1"/>
    <col min="832" max="1025" width="0" style="209" hidden="1"/>
    <col min="1026" max="1026" width="4.625" style="209" customWidth="1"/>
    <col min="1027" max="1027" width="2.625" style="209" customWidth="1"/>
    <col min="1028" max="1029" width="8.625" style="209" customWidth="1"/>
    <col min="1030" max="1085" width="1.875" style="209" customWidth="1"/>
    <col min="1086" max="1086" width="9.625" style="209" customWidth="1"/>
    <col min="1087" max="1087" width="2.625" style="209" customWidth="1"/>
    <col min="1088" max="1281" width="0" style="209" hidden="1"/>
    <col min="1282" max="1282" width="4.625" style="209" customWidth="1"/>
    <col min="1283" max="1283" width="2.625" style="209" customWidth="1"/>
    <col min="1284" max="1285" width="8.625" style="209" customWidth="1"/>
    <col min="1286" max="1341" width="1.875" style="209" customWidth="1"/>
    <col min="1342" max="1342" width="9.625" style="209" customWidth="1"/>
    <col min="1343" max="1343" width="2.625" style="209" customWidth="1"/>
    <col min="1344" max="1537" width="0" style="209" hidden="1"/>
    <col min="1538" max="1538" width="4.625" style="209" customWidth="1"/>
    <col min="1539" max="1539" width="2.625" style="209" customWidth="1"/>
    <col min="1540" max="1541" width="8.625" style="209" customWidth="1"/>
    <col min="1542" max="1597" width="1.875" style="209" customWidth="1"/>
    <col min="1598" max="1598" width="9.625" style="209" customWidth="1"/>
    <col min="1599" max="1599" width="2.625" style="209" customWidth="1"/>
    <col min="1600" max="1793" width="0" style="209" hidden="1"/>
    <col min="1794" max="1794" width="4.625" style="209" customWidth="1"/>
    <col min="1795" max="1795" width="2.625" style="209" customWidth="1"/>
    <col min="1796" max="1797" width="8.625" style="209" customWidth="1"/>
    <col min="1798" max="1853" width="1.875" style="209" customWidth="1"/>
    <col min="1854" max="1854" width="9.625" style="209" customWidth="1"/>
    <col min="1855" max="1855" width="2.625" style="209" customWidth="1"/>
    <col min="1856" max="2049" width="0" style="209" hidden="1"/>
    <col min="2050" max="2050" width="4.625" style="209" customWidth="1"/>
    <col min="2051" max="2051" width="2.625" style="209" customWidth="1"/>
    <col min="2052" max="2053" width="8.625" style="209" customWidth="1"/>
    <col min="2054" max="2109" width="1.875" style="209" customWidth="1"/>
    <col min="2110" max="2110" width="9.625" style="209" customWidth="1"/>
    <col min="2111" max="2111" width="2.625" style="209" customWidth="1"/>
    <col min="2112" max="2305" width="0" style="209" hidden="1"/>
    <col min="2306" max="2306" width="4.625" style="209" customWidth="1"/>
    <col min="2307" max="2307" width="2.625" style="209" customWidth="1"/>
    <col min="2308" max="2309" width="8.625" style="209" customWidth="1"/>
    <col min="2310" max="2365" width="1.875" style="209" customWidth="1"/>
    <col min="2366" max="2366" width="9.625" style="209" customWidth="1"/>
    <col min="2367" max="2367" width="2.625" style="209" customWidth="1"/>
    <col min="2368" max="2561" width="0" style="209" hidden="1"/>
    <col min="2562" max="2562" width="4.625" style="209" customWidth="1"/>
    <col min="2563" max="2563" width="2.625" style="209" customWidth="1"/>
    <col min="2564" max="2565" width="8.625" style="209" customWidth="1"/>
    <col min="2566" max="2621" width="1.875" style="209" customWidth="1"/>
    <col min="2622" max="2622" width="9.625" style="209" customWidth="1"/>
    <col min="2623" max="2623" width="2.625" style="209" customWidth="1"/>
    <col min="2624" max="2817" width="0" style="209" hidden="1"/>
    <col min="2818" max="2818" width="4.625" style="209" customWidth="1"/>
    <col min="2819" max="2819" width="2.625" style="209" customWidth="1"/>
    <col min="2820" max="2821" width="8.625" style="209" customWidth="1"/>
    <col min="2822" max="2877" width="1.875" style="209" customWidth="1"/>
    <col min="2878" max="2878" width="9.625" style="209" customWidth="1"/>
    <col min="2879" max="2879" width="2.625" style="209" customWidth="1"/>
    <col min="2880" max="3073" width="0" style="209" hidden="1"/>
    <col min="3074" max="3074" width="4.625" style="209" customWidth="1"/>
    <col min="3075" max="3075" width="2.625" style="209" customWidth="1"/>
    <col min="3076" max="3077" width="8.625" style="209" customWidth="1"/>
    <col min="3078" max="3133" width="1.875" style="209" customWidth="1"/>
    <col min="3134" max="3134" width="9.625" style="209" customWidth="1"/>
    <col min="3135" max="3135" width="2.625" style="209" customWidth="1"/>
    <col min="3136" max="3329" width="0" style="209" hidden="1"/>
    <col min="3330" max="3330" width="4.625" style="209" customWidth="1"/>
    <col min="3331" max="3331" width="2.625" style="209" customWidth="1"/>
    <col min="3332" max="3333" width="8.625" style="209" customWidth="1"/>
    <col min="3334" max="3389" width="1.875" style="209" customWidth="1"/>
    <col min="3390" max="3390" width="9.625" style="209" customWidth="1"/>
    <col min="3391" max="3391" width="2.625" style="209" customWidth="1"/>
    <col min="3392" max="3585" width="0" style="209" hidden="1"/>
    <col min="3586" max="3586" width="4.625" style="209" customWidth="1"/>
    <col min="3587" max="3587" width="2.625" style="209" customWidth="1"/>
    <col min="3588" max="3589" width="8.625" style="209" customWidth="1"/>
    <col min="3590" max="3645" width="1.875" style="209" customWidth="1"/>
    <col min="3646" max="3646" width="9.625" style="209" customWidth="1"/>
    <col min="3647" max="3647" width="2.625" style="209" customWidth="1"/>
    <col min="3648" max="3841" width="0" style="209" hidden="1"/>
    <col min="3842" max="3842" width="4.625" style="209" customWidth="1"/>
    <col min="3843" max="3843" width="2.625" style="209" customWidth="1"/>
    <col min="3844" max="3845" width="8.625" style="209" customWidth="1"/>
    <col min="3846" max="3901" width="1.875" style="209" customWidth="1"/>
    <col min="3902" max="3902" width="9.625" style="209" customWidth="1"/>
    <col min="3903" max="3903" width="2.625" style="209" customWidth="1"/>
    <col min="3904" max="4097" width="0" style="209" hidden="1"/>
    <col min="4098" max="4098" width="4.625" style="209" customWidth="1"/>
    <col min="4099" max="4099" width="2.625" style="209" customWidth="1"/>
    <col min="4100" max="4101" width="8.625" style="209" customWidth="1"/>
    <col min="4102" max="4157" width="1.875" style="209" customWidth="1"/>
    <col min="4158" max="4158" width="9.625" style="209" customWidth="1"/>
    <col min="4159" max="4159" width="2.625" style="209" customWidth="1"/>
    <col min="4160" max="4353" width="0" style="209" hidden="1"/>
    <col min="4354" max="4354" width="4.625" style="209" customWidth="1"/>
    <col min="4355" max="4355" width="2.625" style="209" customWidth="1"/>
    <col min="4356" max="4357" width="8.625" style="209" customWidth="1"/>
    <col min="4358" max="4413" width="1.875" style="209" customWidth="1"/>
    <col min="4414" max="4414" width="9.625" style="209" customWidth="1"/>
    <col min="4415" max="4415" width="2.625" style="209" customWidth="1"/>
    <col min="4416" max="4609" width="0" style="209" hidden="1"/>
    <col min="4610" max="4610" width="4.625" style="209" customWidth="1"/>
    <col min="4611" max="4611" width="2.625" style="209" customWidth="1"/>
    <col min="4612" max="4613" width="8.625" style="209" customWidth="1"/>
    <col min="4614" max="4669" width="1.875" style="209" customWidth="1"/>
    <col min="4670" max="4670" width="9.625" style="209" customWidth="1"/>
    <col min="4671" max="4671" width="2.625" style="209" customWidth="1"/>
    <col min="4672" max="4865" width="0" style="209" hidden="1"/>
    <col min="4866" max="4866" width="4.625" style="209" customWidth="1"/>
    <col min="4867" max="4867" width="2.625" style="209" customWidth="1"/>
    <col min="4868" max="4869" width="8.625" style="209" customWidth="1"/>
    <col min="4870" max="4925" width="1.875" style="209" customWidth="1"/>
    <col min="4926" max="4926" width="9.625" style="209" customWidth="1"/>
    <col min="4927" max="4927" width="2.625" style="209" customWidth="1"/>
    <col min="4928" max="5121" width="0" style="209" hidden="1"/>
    <col min="5122" max="5122" width="4.625" style="209" customWidth="1"/>
    <col min="5123" max="5123" width="2.625" style="209" customWidth="1"/>
    <col min="5124" max="5125" width="8.625" style="209" customWidth="1"/>
    <col min="5126" max="5181" width="1.875" style="209" customWidth="1"/>
    <col min="5182" max="5182" width="9.625" style="209" customWidth="1"/>
    <col min="5183" max="5183" width="2.625" style="209" customWidth="1"/>
    <col min="5184" max="5377" width="0" style="209" hidden="1"/>
    <col min="5378" max="5378" width="4.625" style="209" customWidth="1"/>
    <col min="5379" max="5379" width="2.625" style="209" customWidth="1"/>
    <col min="5380" max="5381" width="8.625" style="209" customWidth="1"/>
    <col min="5382" max="5437" width="1.875" style="209" customWidth="1"/>
    <col min="5438" max="5438" width="9.625" style="209" customWidth="1"/>
    <col min="5439" max="5439" width="2.625" style="209" customWidth="1"/>
    <col min="5440" max="5633" width="0" style="209" hidden="1"/>
    <col min="5634" max="5634" width="4.625" style="209" customWidth="1"/>
    <col min="5635" max="5635" width="2.625" style="209" customWidth="1"/>
    <col min="5636" max="5637" width="8.625" style="209" customWidth="1"/>
    <col min="5638" max="5693" width="1.875" style="209" customWidth="1"/>
    <col min="5694" max="5694" width="9.625" style="209" customWidth="1"/>
    <col min="5695" max="5695" width="2.625" style="209" customWidth="1"/>
    <col min="5696" max="5889" width="0" style="209" hidden="1"/>
    <col min="5890" max="5890" width="4.625" style="209" customWidth="1"/>
    <col min="5891" max="5891" width="2.625" style="209" customWidth="1"/>
    <col min="5892" max="5893" width="8.625" style="209" customWidth="1"/>
    <col min="5894" max="5949" width="1.875" style="209" customWidth="1"/>
    <col min="5950" max="5950" width="9.625" style="209" customWidth="1"/>
    <col min="5951" max="5951" width="2.625" style="209" customWidth="1"/>
    <col min="5952" max="6145" width="0" style="209" hidden="1"/>
    <col min="6146" max="6146" width="4.625" style="209" customWidth="1"/>
    <col min="6147" max="6147" width="2.625" style="209" customWidth="1"/>
    <col min="6148" max="6149" width="8.625" style="209" customWidth="1"/>
    <col min="6150" max="6205" width="1.875" style="209" customWidth="1"/>
    <col min="6206" max="6206" width="9.625" style="209" customWidth="1"/>
    <col min="6207" max="6207" width="2.625" style="209" customWidth="1"/>
    <col min="6208" max="6401" width="0" style="209" hidden="1"/>
    <col min="6402" max="6402" width="4.625" style="209" customWidth="1"/>
    <col min="6403" max="6403" width="2.625" style="209" customWidth="1"/>
    <col min="6404" max="6405" width="8.625" style="209" customWidth="1"/>
    <col min="6406" max="6461" width="1.875" style="209" customWidth="1"/>
    <col min="6462" max="6462" width="9.625" style="209" customWidth="1"/>
    <col min="6463" max="6463" width="2.625" style="209" customWidth="1"/>
    <col min="6464" max="6657" width="0" style="209" hidden="1"/>
    <col min="6658" max="6658" width="4.625" style="209" customWidth="1"/>
    <col min="6659" max="6659" width="2.625" style="209" customWidth="1"/>
    <col min="6660" max="6661" width="8.625" style="209" customWidth="1"/>
    <col min="6662" max="6717" width="1.875" style="209" customWidth="1"/>
    <col min="6718" max="6718" width="9.625" style="209" customWidth="1"/>
    <col min="6719" max="6719" width="2.625" style="209" customWidth="1"/>
    <col min="6720" max="6913" width="0" style="209" hidden="1"/>
    <col min="6914" max="6914" width="4.625" style="209" customWidth="1"/>
    <col min="6915" max="6915" width="2.625" style="209" customWidth="1"/>
    <col min="6916" max="6917" width="8.625" style="209" customWidth="1"/>
    <col min="6918" max="6973" width="1.875" style="209" customWidth="1"/>
    <col min="6974" max="6974" width="9.625" style="209" customWidth="1"/>
    <col min="6975" max="6975" width="2.625" style="209" customWidth="1"/>
    <col min="6976" max="7169" width="0" style="209" hidden="1"/>
    <col min="7170" max="7170" width="4.625" style="209" customWidth="1"/>
    <col min="7171" max="7171" width="2.625" style="209" customWidth="1"/>
    <col min="7172" max="7173" width="8.625" style="209" customWidth="1"/>
    <col min="7174" max="7229" width="1.875" style="209" customWidth="1"/>
    <col min="7230" max="7230" width="9.625" style="209" customWidth="1"/>
    <col min="7231" max="7231" width="2.625" style="209" customWidth="1"/>
    <col min="7232" max="7425" width="0" style="209" hidden="1"/>
    <col min="7426" max="7426" width="4.625" style="209" customWidth="1"/>
    <col min="7427" max="7427" width="2.625" style="209" customWidth="1"/>
    <col min="7428" max="7429" width="8.625" style="209" customWidth="1"/>
    <col min="7430" max="7485" width="1.875" style="209" customWidth="1"/>
    <col min="7486" max="7486" width="9.625" style="209" customWidth="1"/>
    <col min="7487" max="7487" width="2.625" style="209" customWidth="1"/>
    <col min="7488" max="7681" width="0" style="209" hidden="1"/>
    <col min="7682" max="7682" width="4.625" style="209" customWidth="1"/>
    <col min="7683" max="7683" width="2.625" style="209" customWidth="1"/>
    <col min="7684" max="7685" width="8.625" style="209" customWidth="1"/>
    <col min="7686" max="7741" width="1.875" style="209" customWidth="1"/>
    <col min="7742" max="7742" width="9.625" style="209" customWidth="1"/>
    <col min="7743" max="7743" width="2.625" style="209" customWidth="1"/>
    <col min="7744" max="7937" width="0" style="209" hidden="1"/>
    <col min="7938" max="7938" width="4.625" style="209" customWidth="1"/>
    <col min="7939" max="7939" width="2.625" style="209" customWidth="1"/>
    <col min="7940" max="7941" width="8.625" style="209" customWidth="1"/>
    <col min="7942" max="7997" width="1.875" style="209" customWidth="1"/>
    <col min="7998" max="7998" width="9.625" style="209" customWidth="1"/>
    <col min="7999" max="7999" width="2.625" style="209" customWidth="1"/>
    <col min="8000" max="8193" width="0" style="209" hidden="1"/>
    <col min="8194" max="8194" width="4.625" style="209" customWidth="1"/>
    <col min="8195" max="8195" width="2.625" style="209" customWidth="1"/>
    <col min="8196" max="8197" width="8.625" style="209" customWidth="1"/>
    <col min="8198" max="8253" width="1.875" style="209" customWidth="1"/>
    <col min="8254" max="8254" width="9.625" style="209" customWidth="1"/>
    <col min="8255" max="8255" width="2.625" style="209" customWidth="1"/>
    <col min="8256" max="8449" width="0" style="209" hidden="1"/>
    <col min="8450" max="8450" width="4.625" style="209" customWidth="1"/>
    <col min="8451" max="8451" width="2.625" style="209" customWidth="1"/>
    <col min="8452" max="8453" width="8.625" style="209" customWidth="1"/>
    <col min="8454" max="8509" width="1.875" style="209" customWidth="1"/>
    <col min="8510" max="8510" width="9.625" style="209" customWidth="1"/>
    <col min="8511" max="8511" width="2.625" style="209" customWidth="1"/>
    <col min="8512" max="8705" width="0" style="209" hidden="1"/>
    <col min="8706" max="8706" width="4.625" style="209" customWidth="1"/>
    <col min="8707" max="8707" width="2.625" style="209" customWidth="1"/>
    <col min="8708" max="8709" width="8.625" style="209" customWidth="1"/>
    <col min="8710" max="8765" width="1.875" style="209" customWidth="1"/>
    <col min="8766" max="8766" width="9.625" style="209" customWidth="1"/>
    <col min="8767" max="8767" width="2.625" style="209" customWidth="1"/>
    <col min="8768" max="8961" width="0" style="209" hidden="1"/>
    <col min="8962" max="8962" width="4.625" style="209" customWidth="1"/>
    <col min="8963" max="8963" width="2.625" style="209" customWidth="1"/>
    <col min="8964" max="8965" width="8.625" style="209" customWidth="1"/>
    <col min="8966" max="9021" width="1.875" style="209" customWidth="1"/>
    <col min="9022" max="9022" width="9.625" style="209" customWidth="1"/>
    <col min="9023" max="9023" width="2.625" style="209" customWidth="1"/>
    <col min="9024" max="9217" width="0" style="209" hidden="1"/>
    <col min="9218" max="9218" width="4.625" style="209" customWidth="1"/>
    <col min="9219" max="9219" width="2.625" style="209" customWidth="1"/>
    <col min="9220" max="9221" width="8.625" style="209" customWidth="1"/>
    <col min="9222" max="9277" width="1.875" style="209" customWidth="1"/>
    <col min="9278" max="9278" width="9.625" style="209" customWidth="1"/>
    <col min="9279" max="9279" width="2.625" style="209" customWidth="1"/>
    <col min="9280" max="9473" width="0" style="209" hidden="1"/>
    <col min="9474" max="9474" width="4.625" style="209" customWidth="1"/>
    <col min="9475" max="9475" width="2.625" style="209" customWidth="1"/>
    <col min="9476" max="9477" width="8.625" style="209" customWidth="1"/>
    <col min="9478" max="9533" width="1.875" style="209" customWidth="1"/>
    <col min="9534" max="9534" width="9.625" style="209" customWidth="1"/>
    <col min="9535" max="9535" width="2.625" style="209" customWidth="1"/>
    <col min="9536" max="9729" width="0" style="209" hidden="1"/>
    <col min="9730" max="9730" width="4.625" style="209" customWidth="1"/>
    <col min="9731" max="9731" width="2.625" style="209" customWidth="1"/>
    <col min="9732" max="9733" width="8.625" style="209" customWidth="1"/>
    <col min="9734" max="9789" width="1.875" style="209" customWidth="1"/>
    <col min="9790" max="9790" width="9.625" style="209" customWidth="1"/>
    <col min="9791" max="9791" width="2.625" style="209" customWidth="1"/>
    <col min="9792" max="9985" width="0" style="209" hidden="1"/>
    <col min="9986" max="9986" width="4.625" style="209" customWidth="1"/>
    <col min="9987" max="9987" width="2.625" style="209" customWidth="1"/>
    <col min="9988" max="9989" width="8.625" style="209" customWidth="1"/>
    <col min="9990" max="10045" width="1.875" style="209" customWidth="1"/>
    <col min="10046" max="10046" width="9.625" style="209" customWidth="1"/>
    <col min="10047" max="10047" width="2.625" style="209" customWidth="1"/>
    <col min="10048" max="10241" width="0" style="209" hidden="1"/>
    <col min="10242" max="10242" width="4.625" style="209" customWidth="1"/>
    <col min="10243" max="10243" width="2.625" style="209" customWidth="1"/>
    <col min="10244" max="10245" width="8.625" style="209" customWidth="1"/>
    <col min="10246" max="10301" width="1.875" style="209" customWidth="1"/>
    <col min="10302" max="10302" width="9.625" style="209" customWidth="1"/>
    <col min="10303" max="10303" width="2.625" style="209" customWidth="1"/>
    <col min="10304" max="10497" width="0" style="209" hidden="1"/>
    <col min="10498" max="10498" width="4.625" style="209" customWidth="1"/>
    <col min="10499" max="10499" width="2.625" style="209" customWidth="1"/>
    <col min="10500" max="10501" width="8.625" style="209" customWidth="1"/>
    <col min="10502" max="10557" width="1.875" style="209" customWidth="1"/>
    <col min="10558" max="10558" width="9.625" style="209" customWidth="1"/>
    <col min="10559" max="10559" width="2.625" style="209" customWidth="1"/>
    <col min="10560" max="10753" width="0" style="209" hidden="1"/>
    <col min="10754" max="10754" width="4.625" style="209" customWidth="1"/>
    <col min="10755" max="10755" width="2.625" style="209" customWidth="1"/>
    <col min="10756" max="10757" width="8.625" style="209" customWidth="1"/>
    <col min="10758" max="10813" width="1.875" style="209" customWidth="1"/>
    <col min="10814" max="10814" width="9.625" style="209" customWidth="1"/>
    <col min="10815" max="10815" width="2.625" style="209" customWidth="1"/>
    <col min="10816" max="11009" width="0" style="209" hidden="1"/>
    <col min="11010" max="11010" width="4.625" style="209" customWidth="1"/>
    <col min="11011" max="11011" width="2.625" style="209" customWidth="1"/>
    <col min="11012" max="11013" width="8.625" style="209" customWidth="1"/>
    <col min="11014" max="11069" width="1.875" style="209" customWidth="1"/>
    <col min="11070" max="11070" width="9.625" style="209" customWidth="1"/>
    <col min="11071" max="11071" width="2.625" style="209" customWidth="1"/>
    <col min="11072" max="11265" width="0" style="209" hidden="1"/>
    <col min="11266" max="11266" width="4.625" style="209" customWidth="1"/>
    <col min="11267" max="11267" width="2.625" style="209" customWidth="1"/>
    <col min="11268" max="11269" width="8.625" style="209" customWidth="1"/>
    <col min="11270" max="11325" width="1.875" style="209" customWidth="1"/>
    <col min="11326" max="11326" width="9.625" style="209" customWidth="1"/>
    <col min="11327" max="11327" width="2.625" style="209" customWidth="1"/>
    <col min="11328" max="11521" width="0" style="209" hidden="1"/>
    <col min="11522" max="11522" width="4.625" style="209" customWidth="1"/>
    <col min="11523" max="11523" width="2.625" style="209" customWidth="1"/>
    <col min="11524" max="11525" width="8.625" style="209" customWidth="1"/>
    <col min="11526" max="11581" width="1.875" style="209" customWidth="1"/>
    <col min="11582" max="11582" width="9.625" style="209" customWidth="1"/>
    <col min="11583" max="11583" width="2.625" style="209" customWidth="1"/>
    <col min="11584" max="11777" width="0" style="209" hidden="1"/>
    <col min="11778" max="11778" width="4.625" style="209" customWidth="1"/>
    <col min="11779" max="11779" width="2.625" style="209" customWidth="1"/>
    <col min="11780" max="11781" width="8.625" style="209" customWidth="1"/>
    <col min="11782" max="11837" width="1.875" style="209" customWidth="1"/>
    <col min="11838" max="11838" width="9.625" style="209" customWidth="1"/>
    <col min="11839" max="11839" width="2.625" style="209" customWidth="1"/>
    <col min="11840" max="12033" width="0" style="209" hidden="1"/>
    <col min="12034" max="12034" width="4.625" style="209" customWidth="1"/>
    <col min="12035" max="12035" width="2.625" style="209" customWidth="1"/>
    <col min="12036" max="12037" width="8.625" style="209" customWidth="1"/>
    <col min="12038" max="12093" width="1.875" style="209" customWidth="1"/>
    <col min="12094" max="12094" width="9.625" style="209" customWidth="1"/>
    <col min="12095" max="12095" width="2.625" style="209" customWidth="1"/>
    <col min="12096" max="12289" width="0" style="209" hidden="1"/>
    <col min="12290" max="12290" width="4.625" style="209" customWidth="1"/>
    <col min="12291" max="12291" width="2.625" style="209" customWidth="1"/>
    <col min="12292" max="12293" width="8.625" style="209" customWidth="1"/>
    <col min="12294" max="12349" width="1.875" style="209" customWidth="1"/>
    <col min="12350" max="12350" width="9.625" style="209" customWidth="1"/>
    <col min="12351" max="12351" width="2.625" style="209" customWidth="1"/>
    <col min="12352" max="12545" width="0" style="209" hidden="1"/>
    <col min="12546" max="12546" width="4.625" style="209" customWidth="1"/>
    <col min="12547" max="12547" width="2.625" style="209" customWidth="1"/>
    <col min="12548" max="12549" width="8.625" style="209" customWidth="1"/>
    <col min="12550" max="12605" width="1.875" style="209" customWidth="1"/>
    <col min="12606" max="12606" width="9.625" style="209" customWidth="1"/>
    <col min="12607" max="12607" width="2.625" style="209" customWidth="1"/>
    <col min="12608" max="12801" width="0" style="209" hidden="1"/>
    <col min="12802" max="12802" width="4.625" style="209" customWidth="1"/>
    <col min="12803" max="12803" width="2.625" style="209" customWidth="1"/>
    <col min="12804" max="12805" width="8.625" style="209" customWidth="1"/>
    <col min="12806" max="12861" width="1.875" style="209" customWidth="1"/>
    <col min="12862" max="12862" width="9.625" style="209" customWidth="1"/>
    <col min="12863" max="12863" width="2.625" style="209" customWidth="1"/>
    <col min="12864" max="13057" width="0" style="209" hidden="1"/>
    <col min="13058" max="13058" width="4.625" style="209" customWidth="1"/>
    <col min="13059" max="13059" width="2.625" style="209" customWidth="1"/>
    <col min="13060" max="13061" width="8.625" style="209" customWidth="1"/>
    <col min="13062" max="13117" width="1.875" style="209" customWidth="1"/>
    <col min="13118" max="13118" width="9.625" style="209" customWidth="1"/>
    <col min="13119" max="13119" width="2.625" style="209" customWidth="1"/>
    <col min="13120" max="13313" width="0" style="209" hidden="1"/>
    <col min="13314" max="13314" width="4.625" style="209" customWidth="1"/>
    <col min="13315" max="13315" width="2.625" style="209" customWidth="1"/>
    <col min="13316" max="13317" width="8.625" style="209" customWidth="1"/>
    <col min="13318" max="13373" width="1.875" style="209" customWidth="1"/>
    <col min="13374" max="13374" width="9.625" style="209" customWidth="1"/>
    <col min="13375" max="13375" width="2.625" style="209" customWidth="1"/>
    <col min="13376" max="13569" width="0" style="209" hidden="1"/>
    <col min="13570" max="13570" width="4.625" style="209" customWidth="1"/>
    <col min="13571" max="13571" width="2.625" style="209" customWidth="1"/>
    <col min="13572" max="13573" width="8.625" style="209" customWidth="1"/>
    <col min="13574" max="13629" width="1.875" style="209" customWidth="1"/>
    <col min="13630" max="13630" width="9.625" style="209" customWidth="1"/>
    <col min="13631" max="13631" width="2.625" style="209" customWidth="1"/>
    <col min="13632" max="13825" width="0" style="209" hidden="1"/>
    <col min="13826" max="13826" width="4.625" style="209" customWidth="1"/>
    <col min="13827" max="13827" width="2.625" style="209" customWidth="1"/>
    <col min="13828" max="13829" width="8.625" style="209" customWidth="1"/>
    <col min="13830" max="13885" width="1.875" style="209" customWidth="1"/>
    <col min="13886" max="13886" width="9.625" style="209" customWidth="1"/>
    <col min="13887" max="13887" width="2.625" style="209" customWidth="1"/>
    <col min="13888" max="14081" width="0" style="209" hidden="1"/>
    <col min="14082" max="14082" width="4.625" style="209" customWidth="1"/>
    <col min="14083" max="14083" width="2.625" style="209" customWidth="1"/>
    <col min="14084" max="14085" width="8.625" style="209" customWidth="1"/>
    <col min="14086" max="14141" width="1.875" style="209" customWidth="1"/>
    <col min="14142" max="14142" width="9.625" style="209" customWidth="1"/>
    <col min="14143" max="14143" width="2.625" style="209" customWidth="1"/>
    <col min="14144" max="14337" width="0" style="209" hidden="1"/>
    <col min="14338" max="14338" width="4.625" style="209" customWidth="1"/>
    <col min="14339" max="14339" width="2.625" style="209" customWidth="1"/>
    <col min="14340" max="14341" width="8.625" style="209" customWidth="1"/>
    <col min="14342" max="14397" width="1.875" style="209" customWidth="1"/>
    <col min="14398" max="14398" width="9.625" style="209" customWidth="1"/>
    <col min="14399" max="14399" width="2.625" style="209" customWidth="1"/>
    <col min="14400" max="14593" width="0" style="209" hidden="1"/>
    <col min="14594" max="14594" width="4.625" style="209" customWidth="1"/>
    <col min="14595" max="14595" width="2.625" style="209" customWidth="1"/>
    <col min="14596" max="14597" width="8.625" style="209" customWidth="1"/>
    <col min="14598" max="14653" width="1.875" style="209" customWidth="1"/>
    <col min="14654" max="14654" width="9.625" style="209" customWidth="1"/>
    <col min="14655" max="14655" width="2.625" style="209" customWidth="1"/>
    <col min="14656" max="14849" width="0" style="209" hidden="1"/>
    <col min="14850" max="14850" width="4.625" style="209" customWidth="1"/>
    <col min="14851" max="14851" width="2.625" style="209" customWidth="1"/>
    <col min="14852" max="14853" width="8.625" style="209" customWidth="1"/>
    <col min="14854" max="14909" width="1.875" style="209" customWidth="1"/>
    <col min="14910" max="14910" width="9.625" style="209" customWidth="1"/>
    <col min="14911" max="14911" width="2.625" style="209" customWidth="1"/>
    <col min="14912" max="15105" width="0" style="209" hidden="1"/>
    <col min="15106" max="15106" width="4.625" style="209" customWidth="1"/>
    <col min="15107" max="15107" width="2.625" style="209" customWidth="1"/>
    <col min="15108" max="15109" width="8.625" style="209" customWidth="1"/>
    <col min="15110" max="15165" width="1.875" style="209" customWidth="1"/>
    <col min="15166" max="15166" width="9.625" style="209" customWidth="1"/>
    <col min="15167" max="15167" width="2.625" style="209" customWidth="1"/>
    <col min="15168" max="15361" width="0" style="209" hidden="1"/>
    <col min="15362" max="15362" width="4.625" style="209" customWidth="1"/>
    <col min="15363" max="15363" width="2.625" style="209" customWidth="1"/>
    <col min="15364" max="15365" width="8.625" style="209" customWidth="1"/>
    <col min="15366" max="15421" width="1.875" style="209" customWidth="1"/>
    <col min="15422" max="15422" width="9.625" style="209" customWidth="1"/>
    <col min="15423" max="15423" width="2.625" style="209" customWidth="1"/>
    <col min="15424" max="15617" width="0" style="209" hidden="1"/>
    <col min="15618" max="15618" width="4.625" style="209" customWidth="1"/>
    <col min="15619" max="15619" width="2.625" style="209" customWidth="1"/>
    <col min="15620" max="15621" width="8.625" style="209" customWidth="1"/>
    <col min="15622" max="15677" width="1.875" style="209" customWidth="1"/>
    <col min="15678" max="15678" width="9.625" style="209" customWidth="1"/>
    <col min="15679" max="15679" width="2.625" style="209" customWidth="1"/>
    <col min="15680" max="15873" width="0" style="209" hidden="1"/>
    <col min="15874" max="15874" width="4.625" style="209" customWidth="1"/>
    <col min="15875" max="15875" width="2.625" style="209" customWidth="1"/>
    <col min="15876" max="15877" width="8.625" style="209" customWidth="1"/>
    <col min="15878" max="15933" width="1.875" style="209" customWidth="1"/>
    <col min="15934" max="15934" width="9.625" style="209" customWidth="1"/>
    <col min="15935" max="15935" width="2.625" style="209" customWidth="1"/>
    <col min="15936" max="16129" width="0" style="209" hidden="1"/>
    <col min="16130" max="16130" width="4.625" style="209" customWidth="1"/>
    <col min="16131" max="16131" width="2.625" style="209" customWidth="1"/>
    <col min="16132" max="16133" width="8.625" style="209" customWidth="1"/>
    <col min="16134" max="16189" width="1.875" style="209" customWidth="1"/>
    <col min="16190" max="16190" width="9.625" style="209" customWidth="1"/>
    <col min="16191" max="16191" width="2.625" style="209" customWidth="1"/>
    <col min="16192" max="16384" width="0" style="209" hidden="1"/>
  </cols>
  <sheetData>
    <row r="1" spans="1:63" ht="13.5" customHeight="1">
      <c r="A1" s="1360" t="s">
        <v>793</v>
      </c>
      <c r="B1" s="1360"/>
      <c r="C1" s="1360"/>
      <c r="D1" s="1360"/>
      <c r="E1" s="1360"/>
      <c r="F1" s="278"/>
      <c r="H1" s="278"/>
      <c r="I1" s="278"/>
      <c r="J1" s="209" t="s">
        <v>645</v>
      </c>
      <c r="BB1" s="279" t="s">
        <v>757</v>
      </c>
    </row>
    <row r="2" spans="1:63" ht="13.5" customHeight="1">
      <c r="B2" s="210" t="s">
        <v>770</v>
      </c>
      <c r="C2" s="211"/>
      <c r="D2" s="211"/>
      <c r="E2" s="211"/>
      <c r="F2" s="211"/>
      <c r="G2" s="211"/>
      <c r="H2" s="211"/>
      <c r="I2" s="212"/>
      <c r="BB2" s="344" t="s">
        <v>646</v>
      </c>
    </row>
    <row r="3" spans="1:63" ht="15.95" customHeight="1">
      <c r="A3" s="568" t="s">
        <v>647</v>
      </c>
      <c r="B3" s="569"/>
      <c r="C3" s="569"/>
      <c r="D3" s="569"/>
      <c r="E3" s="570"/>
      <c r="F3" s="1032">
        <v>0.29166666666666669</v>
      </c>
      <c r="G3" s="1033"/>
      <c r="H3" s="1033"/>
      <c r="I3" s="1033"/>
      <c r="J3" s="1032">
        <v>0.33333333333333298</v>
      </c>
      <c r="K3" s="1033"/>
      <c r="L3" s="1033"/>
      <c r="M3" s="1034"/>
      <c r="N3" s="1033">
        <v>0.375</v>
      </c>
      <c r="O3" s="1033"/>
      <c r="P3" s="1033"/>
      <c r="Q3" s="1033"/>
      <c r="R3" s="1032">
        <v>0.41666666666666702</v>
      </c>
      <c r="S3" s="1033"/>
      <c r="T3" s="1033"/>
      <c r="U3" s="1034"/>
      <c r="V3" s="1033">
        <v>0.45833333333333298</v>
      </c>
      <c r="W3" s="1033"/>
      <c r="X3" s="1033"/>
      <c r="Y3" s="1033"/>
      <c r="Z3" s="1032">
        <v>0.5</v>
      </c>
      <c r="AA3" s="1033"/>
      <c r="AB3" s="1033"/>
      <c r="AC3" s="1034"/>
      <c r="AD3" s="1024">
        <v>0.54166666666666696</v>
      </c>
      <c r="AE3" s="1024"/>
      <c r="AF3" s="1024"/>
      <c r="AG3" s="1024"/>
      <c r="AH3" s="1024">
        <v>0.58333333333333304</v>
      </c>
      <c r="AI3" s="1024"/>
      <c r="AJ3" s="1024"/>
      <c r="AK3" s="1024"/>
      <c r="AL3" s="1024">
        <v>0.625</v>
      </c>
      <c r="AM3" s="1024"/>
      <c r="AN3" s="1024"/>
      <c r="AO3" s="1024"/>
      <c r="AP3" s="1024">
        <v>0.66666666666666696</v>
      </c>
      <c r="AQ3" s="1024"/>
      <c r="AR3" s="1024"/>
      <c r="AS3" s="1024"/>
      <c r="AT3" s="1024">
        <v>0.70833333333333304</v>
      </c>
      <c r="AU3" s="1024"/>
      <c r="AV3" s="1024"/>
      <c r="AW3" s="1024"/>
      <c r="AX3" s="1024">
        <v>0.75</v>
      </c>
      <c r="AY3" s="1024"/>
      <c r="AZ3" s="1024"/>
      <c r="BA3" s="1024"/>
      <c r="BB3" s="1024">
        <v>0.79166666666666696</v>
      </c>
      <c r="BC3" s="1024"/>
      <c r="BD3" s="1024"/>
      <c r="BE3" s="1024"/>
      <c r="BF3" s="1024">
        <v>0.83333333333333337</v>
      </c>
      <c r="BG3" s="1024"/>
      <c r="BH3" s="1024"/>
      <c r="BI3" s="1024"/>
      <c r="BJ3" s="1008" t="s">
        <v>648</v>
      </c>
    </row>
    <row r="4" spans="1:63" ht="12.75" customHeight="1">
      <c r="A4" s="1301" t="s">
        <v>649</v>
      </c>
      <c r="B4" s="1365" t="s">
        <v>750</v>
      </c>
      <c r="C4" s="213" t="s">
        <v>650</v>
      </c>
      <c r="D4" s="283"/>
      <c r="E4" s="214"/>
      <c r="F4" s="1363"/>
      <c r="G4" s="1364"/>
      <c r="H4" s="1363"/>
      <c r="I4" s="1364"/>
      <c r="J4" s="1363"/>
      <c r="K4" s="1364"/>
      <c r="L4" s="1363"/>
      <c r="M4" s="1364"/>
      <c r="N4" s="1363"/>
      <c r="O4" s="1364"/>
      <c r="P4" s="1363"/>
      <c r="Q4" s="1364"/>
      <c r="R4" s="1363"/>
      <c r="S4" s="1364"/>
      <c r="T4" s="1363"/>
      <c r="U4" s="1364"/>
      <c r="V4" s="1363"/>
      <c r="W4" s="1364"/>
      <c r="X4" s="1363"/>
      <c r="Y4" s="1364"/>
      <c r="Z4" s="1363"/>
      <c r="AA4" s="1364"/>
      <c r="AB4" s="1363"/>
      <c r="AC4" s="1364"/>
      <c r="AD4" s="1363"/>
      <c r="AE4" s="1364"/>
      <c r="AF4" s="1363"/>
      <c r="AG4" s="1364"/>
      <c r="AH4" s="1363"/>
      <c r="AI4" s="1364"/>
      <c r="AJ4" s="1363"/>
      <c r="AK4" s="1364"/>
      <c r="AL4" s="1363"/>
      <c r="AM4" s="1364"/>
      <c r="AN4" s="1363"/>
      <c r="AO4" s="1364"/>
      <c r="AP4" s="1363"/>
      <c r="AQ4" s="1364"/>
      <c r="AR4" s="1363"/>
      <c r="AS4" s="1364"/>
      <c r="AT4" s="1363"/>
      <c r="AU4" s="1364"/>
      <c r="AV4" s="1363"/>
      <c r="AW4" s="1364"/>
      <c r="AX4" s="1363"/>
      <c r="AY4" s="1364"/>
      <c r="AZ4" s="1363"/>
      <c r="BA4" s="1364"/>
      <c r="BB4" s="1363"/>
      <c r="BC4" s="1364"/>
      <c r="BD4" s="1363"/>
      <c r="BE4" s="1364"/>
      <c r="BF4" s="1363"/>
      <c r="BG4" s="1364"/>
      <c r="BH4" s="1363"/>
      <c r="BI4" s="1364"/>
      <c r="BJ4" s="1148"/>
    </row>
    <row r="5" spans="1:63" ht="12.75" customHeight="1">
      <c r="A5" s="1301"/>
      <c r="B5" s="846"/>
      <c r="C5" s="215" t="s">
        <v>651</v>
      </c>
      <c r="D5" s="284"/>
      <c r="E5" s="216"/>
      <c r="F5" s="1366"/>
      <c r="G5" s="1367"/>
      <c r="H5" s="1366"/>
      <c r="I5" s="1367"/>
      <c r="J5" s="1366"/>
      <c r="K5" s="1367"/>
      <c r="L5" s="1366"/>
      <c r="M5" s="1367"/>
      <c r="N5" s="1366"/>
      <c r="O5" s="1367"/>
      <c r="P5" s="1366"/>
      <c r="Q5" s="1367"/>
      <c r="R5" s="1366"/>
      <c r="S5" s="1367"/>
      <c r="T5" s="1366"/>
      <c r="U5" s="1367"/>
      <c r="V5" s="1366"/>
      <c r="W5" s="1367"/>
      <c r="X5" s="1366"/>
      <c r="Y5" s="1367"/>
      <c r="Z5" s="1366"/>
      <c r="AA5" s="1367"/>
      <c r="AB5" s="1366"/>
      <c r="AC5" s="1367"/>
      <c r="AD5" s="1366"/>
      <c r="AE5" s="1367"/>
      <c r="AF5" s="1366"/>
      <c r="AG5" s="1367"/>
      <c r="AH5" s="1366"/>
      <c r="AI5" s="1367"/>
      <c r="AJ5" s="1366"/>
      <c r="AK5" s="1367"/>
      <c r="AL5" s="1366"/>
      <c r="AM5" s="1367"/>
      <c r="AN5" s="1366"/>
      <c r="AO5" s="1367"/>
      <c r="AP5" s="1366"/>
      <c r="AQ5" s="1367"/>
      <c r="AR5" s="1366"/>
      <c r="AS5" s="1367"/>
      <c r="AT5" s="1366"/>
      <c r="AU5" s="1367"/>
      <c r="AV5" s="1366"/>
      <c r="AW5" s="1367"/>
      <c r="AX5" s="1366"/>
      <c r="AY5" s="1367"/>
      <c r="AZ5" s="1366"/>
      <c r="BA5" s="1367"/>
      <c r="BB5" s="1366"/>
      <c r="BC5" s="1367"/>
      <c r="BD5" s="1366"/>
      <c r="BE5" s="1367"/>
      <c r="BF5" s="1366"/>
      <c r="BG5" s="1367"/>
      <c r="BH5" s="1366"/>
      <c r="BI5" s="1367"/>
      <c r="BJ5" s="1148"/>
    </row>
    <row r="6" spans="1:63" ht="12.75" customHeight="1">
      <c r="A6" s="1301"/>
      <c r="B6" s="846"/>
      <c r="C6" s="215" t="s">
        <v>652</v>
      </c>
      <c r="D6" s="284"/>
      <c r="E6" s="216"/>
      <c r="F6" s="1366"/>
      <c r="G6" s="1367"/>
      <c r="H6" s="1366"/>
      <c r="I6" s="1367"/>
      <c r="J6" s="1366"/>
      <c r="K6" s="1367"/>
      <c r="L6" s="1366"/>
      <c r="M6" s="1367"/>
      <c r="N6" s="1366"/>
      <c r="O6" s="1367"/>
      <c r="P6" s="1366"/>
      <c r="Q6" s="1367"/>
      <c r="R6" s="1366"/>
      <c r="S6" s="1367"/>
      <c r="T6" s="1366"/>
      <c r="U6" s="1367"/>
      <c r="V6" s="1366"/>
      <c r="W6" s="1367"/>
      <c r="X6" s="1366"/>
      <c r="Y6" s="1367"/>
      <c r="Z6" s="1366"/>
      <c r="AA6" s="1367"/>
      <c r="AB6" s="1366"/>
      <c r="AC6" s="1367"/>
      <c r="AD6" s="1366"/>
      <c r="AE6" s="1367"/>
      <c r="AF6" s="1366"/>
      <c r="AG6" s="1367"/>
      <c r="AH6" s="1366"/>
      <c r="AI6" s="1367"/>
      <c r="AJ6" s="1366"/>
      <c r="AK6" s="1367"/>
      <c r="AL6" s="1366"/>
      <c r="AM6" s="1367"/>
      <c r="AN6" s="1366"/>
      <c r="AO6" s="1367"/>
      <c r="AP6" s="1366"/>
      <c r="AQ6" s="1367"/>
      <c r="AR6" s="1366"/>
      <c r="AS6" s="1367"/>
      <c r="AT6" s="1366"/>
      <c r="AU6" s="1367"/>
      <c r="AV6" s="1366"/>
      <c r="AW6" s="1367"/>
      <c r="AX6" s="1366"/>
      <c r="AY6" s="1367"/>
      <c r="AZ6" s="1366"/>
      <c r="BA6" s="1367"/>
      <c r="BB6" s="1366"/>
      <c r="BC6" s="1367"/>
      <c r="BD6" s="1366"/>
      <c r="BE6" s="1367"/>
      <c r="BF6" s="1366"/>
      <c r="BG6" s="1367"/>
      <c r="BH6" s="1366"/>
      <c r="BI6" s="1367"/>
      <c r="BJ6" s="1148"/>
    </row>
    <row r="7" spans="1:63" ht="12.75" customHeight="1">
      <c r="A7" s="1301"/>
      <c r="B7" s="846"/>
      <c r="C7" s="215" t="s">
        <v>653</v>
      </c>
      <c r="D7" s="284"/>
      <c r="E7" s="216"/>
      <c r="F7" s="1366"/>
      <c r="G7" s="1367"/>
      <c r="H7" s="1366"/>
      <c r="I7" s="1367"/>
      <c r="J7" s="1366"/>
      <c r="K7" s="1367"/>
      <c r="L7" s="1366"/>
      <c r="M7" s="1367"/>
      <c r="N7" s="1366"/>
      <c r="O7" s="1367"/>
      <c r="P7" s="1366"/>
      <c r="Q7" s="1367"/>
      <c r="R7" s="1366"/>
      <c r="S7" s="1367"/>
      <c r="T7" s="1366"/>
      <c r="U7" s="1367"/>
      <c r="V7" s="1366"/>
      <c r="W7" s="1367"/>
      <c r="X7" s="1366"/>
      <c r="Y7" s="1367"/>
      <c r="Z7" s="1366"/>
      <c r="AA7" s="1367"/>
      <c r="AB7" s="1366"/>
      <c r="AC7" s="1367"/>
      <c r="AD7" s="1366"/>
      <c r="AE7" s="1367"/>
      <c r="AF7" s="1366"/>
      <c r="AG7" s="1367"/>
      <c r="AH7" s="1366"/>
      <c r="AI7" s="1367"/>
      <c r="AJ7" s="1366"/>
      <c r="AK7" s="1367"/>
      <c r="AL7" s="1366"/>
      <c r="AM7" s="1367"/>
      <c r="AN7" s="1366"/>
      <c r="AO7" s="1367"/>
      <c r="AP7" s="1366"/>
      <c r="AQ7" s="1367"/>
      <c r="AR7" s="1366"/>
      <c r="AS7" s="1367"/>
      <c r="AT7" s="1366"/>
      <c r="AU7" s="1367"/>
      <c r="AV7" s="1366"/>
      <c r="AW7" s="1367"/>
      <c r="AX7" s="1366"/>
      <c r="AY7" s="1367"/>
      <c r="AZ7" s="1366"/>
      <c r="BA7" s="1367"/>
      <c r="BB7" s="1366"/>
      <c r="BC7" s="1367"/>
      <c r="BD7" s="1366"/>
      <c r="BE7" s="1367"/>
      <c r="BF7" s="1366"/>
      <c r="BG7" s="1367"/>
      <c r="BH7" s="1366"/>
      <c r="BI7" s="1367"/>
      <c r="BJ7" s="1148"/>
    </row>
    <row r="8" spans="1:63" ht="12.75" customHeight="1">
      <c r="A8" s="1301"/>
      <c r="B8" s="846"/>
      <c r="C8" s="215" t="s">
        <v>654</v>
      </c>
      <c r="D8" s="284"/>
      <c r="E8" s="216"/>
      <c r="F8" s="1366"/>
      <c r="G8" s="1367"/>
      <c r="H8" s="1366"/>
      <c r="I8" s="1367"/>
      <c r="J8" s="1366"/>
      <c r="K8" s="1367"/>
      <c r="L8" s="1366"/>
      <c r="M8" s="1367"/>
      <c r="N8" s="1366"/>
      <c r="O8" s="1367"/>
      <c r="P8" s="1366"/>
      <c r="Q8" s="1367"/>
      <c r="R8" s="1366"/>
      <c r="S8" s="1367"/>
      <c r="T8" s="1366"/>
      <c r="U8" s="1367"/>
      <c r="V8" s="1366"/>
      <c r="W8" s="1367"/>
      <c r="X8" s="1366"/>
      <c r="Y8" s="1367"/>
      <c r="Z8" s="1366"/>
      <c r="AA8" s="1367"/>
      <c r="AB8" s="1366"/>
      <c r="AC8" s="1367"/>
      <c r="AD8" s="1366"/>
      <c r="AE8" s="1367"/>
      <c r="AF8" s="1366"/>
      <c r="AG8" s="1367"/>
      <c r="AH8" s="1366"/>
      <c r="AI8" s="1367"/>
      <c r="AJ8" s="1366"/>
      <c r="AK8" s="1367"/>
      <c r="AL8" s="1366"/>
      <c r="AM8" s="1367"/>
      <c r="AN8" s="1366"/>
      <c r="AO8" s="1367"/>
      <c r="AP8" s="1366"/>
      <c r="AQ8" s="1367"/>
      <c r="AR8" s="1366"/>
      <c r="AS8" s="1367"/>
      <c r="AT8" s="1366"/>
      <c r="AU8" s="1367"/>
      <c r="AV8" s="1366"/>
      <c r="AW8" s="1367"/>
      <c r="AX8" s="1366"/>
      <c r="AY8" s="1367"/>
      <c r="AZ8" s="1366"/>
      <c r="BA8" s="1367"/>
      <c r="BB8" s="1366"/>
      <c r="BC8" s="1367"/>
      <c r="BD8" s="1366"/>
      <c r="BE8" s="1367"/>
      <c r="BF8" s="1366"/>
      <c r="BG8" s="1367"/>
      <c r="BH8" s="1366"/>
      <c r="BI8" s="1367"/>
      <c r="BJ8" s="1148"/>
    </row>
    <row r="9" spans="1:63" ht="14.1" customHeight="1">
      <c r="A9" s="1301"/>
      <c r="B9" s="568" t="s">
        <v>17</v>
      </c>
      <c r="C9" s="569"/>
      <c r="D9" s="569"/>
      <c r="E9" s="570"/>
      <c r="F9" s="1084">
        <f>SUM(F4:G8)</f>
        <v>0</v>
      </c>
      <c r="G9" s="1085"/>
      <c r="H9" s="1084">
        <f t="shared" ref="H9" si="0">SUM(H4:I8)</f>
        <v>0</v>
      </c>
      <c r="I9" s="1085"/>
      <c r="J9" s="1084">
        <f t="shared" ref="J9" si="1">SUM(J4:K8)</f>
        <v>0</v>
      </c>
      <c r="K9" s="1085"/>
      <c r="L9" s="1084">
        <f t="shared" ref="L9" si="2">SUM(L4:M8)</f>
        <v>0</v>
      </c>
      <c r="M9" s="1085"/>
      <c r="N9" s="1084">
        <f t="shared" ref="N9" si="3">SUM(N4:O8)</f>
        <v>0</v>
      </c>
      <c r="O9" s="1085"/>
      <c r="P9" s="1084">
        <f t="shared" ref="P9" si="4">SUM(P4:Q8)</f>
        <v>0</v>
      </c>
      <c r="Q9" s="1085"/>
      <c r="R9" s="1084">
        <f t="shared" ref="R9" si="5">SUM(R4:S8)</f>
        <v>0</v>
      </c>
      <c r="S9" s="1085"/>
      <c r="T9" s="1084">
        <f t="shared" ref="T9" si="6">SUM(T4:U8)</f>
        <v>0</v>
      </c>
      <c r="U9" s="1085"/>
      <c r="V9" s="1084">
        <f t="shared" ref="V9" si="7">SUM(V4:W8)</f>
        <v>0</v>
      </c>
      <c r="W9" s="1085"/>
      <c r="X9" s="1084">
        <f t="shared" ref="X9" si="8">SUM(X4:Y8)</f>
        <v>0</v>
      </c>
      <c r="Y9" s="1085"/>
      <c r="Z9" s="1084">
        <f t="shared" ref="Z9" si="9">SUM(Z4:AA8)</f>
        <v>0</v>
      </c>
      <c r="AA9" s="1085"/>
      <c r="AB9" s="1084">
        <f t="shared" ref="AB9" si="10">SUM(AB4:AC8)</f>
        <v>0</v>
      </c>
      <c r="AC9" s="1085"/>
      <c r="AD9" s="1084">
        <f t="shared" ref="AD9" si="11">SUM(AD4:AE8)</f>
        <v>0</v>
      </c>
      <c r="AE9" s="1085"/>
      <c r="AF9" s="1084">
        <f t="shared" ref="AF9" si="12">SUM(AF4:AG8)</f>
        <v>0</v>
      </c>
      <c r="AG9" s="1085"/>
      <c r="AH9" s="1084">
        <f t="shared" ref="AH9" si="13">SUM(AH4:AI8)</f>
        <v>0</v>
      </c>
      <c r="AI9" s="1085"/>
      <c r="AJ9" s="1084">
        <f t="shared" ref="AJ9" si="14">SUM(AJ4:AK8)</f>
        <v>0</v>
      </c>
      <c r="AK9" s="1085"/>
      <c r="AL9" s="1084">
        <f t="shared" ref="AL9" si="15">SUM(AL4:AM8)</f>
        <v>0</v>
      </c>
      <c r="AM9" s="1085"/>
      <c r="AN9" s="1084">
        <f t="shared" ref="AN9" si="16">SUM(AN4:AO8)</f>
        <v>0</v>
      </c>
      <c r="AO9" s="1085"/>
      <c r="AP9" s="1084">
        <f t="shared" ref="AP9" si="17">SUM(AP4:AQ8)</f>
        <v>0</v>
      </c>
      <c r="AQ9" s="1085"/>
      <c r="AR9" s="1084">
        <f t="shared" ref="AR9" si="18">SUM(AR4:AS8)</f>
        <v>0</v>
      </c>
      <c r="AS9" s="1085"/>
      <c r="AT9" s="1084">
        <f t="shared" ref="AT9" si="19">SUM(AT4:AU8)</f>
        <v>0</v>
      </c>
      <c r="AU9" s="1085"/>
      <c r="AV9" s="1084">
        <f t="shared" ref="AV9" si="20">SUM(AV4:AW8)</f>
        <v>0</v>
      </c>
      <c r="AW9" s="1085"/>
      <c r="AX9" s="1084">
        <f t="shared" ref="AX9" si="21">SUM(AX4:AY8)</f>
        <v>0</v>
      </c>
      <c r="AY9" s="1085"/>
      <c r="AZ9" s="1084">
        <f t="shared" ref="AZ9" si="22">SUM(AZ4:BA8)</f>
        <v>0</v>
      </c>
      <c r="BA9" s="1085"/>
      <c r="BB9" s="1084">
        <f t="shared" ref="BB9" si="23">SUM(BB4:BC8)</f>
        <v>0</v>
      </c>
      <c r="BC9" s="1085"/>
      <c r="BD9" s="1084">
        <f t="shared" ref="BD9" si="24">SUM(BD4:BE8)</f>
        <v>0</v>
      </c>
      <c r="BE9" s="1085"/>
      <c r="BF9" s="1084">
        <f t="shared" ref="BF9" si="25">SUM(BF4:BG8)</f>
        <v>0</v>
      </c>
      <c r="BG9" s="1085"/>
      <c r="BH9" s="1084">
        <f>SUM(BH4:BI8)</f>
        <v>0</v>
      </c>
      <c r="BI9" s="1085"/>
      <c r="BJ9" s="1148"/>
    </row>
    <row r="10" spans="1:63" ht="14.1" customHeight="1">
      <c r="A10" s="666" t="s">
        <v>655</v>
      </c>
      <c r="B10" s="667"/>
      <c r="C10" s="667"/>
      <c r="D10" s="668"/>
      <c r="E10" s="217" t="s">
        <v>680</v>
      </c>
      <c r="F10" s="1402">
        <f>IF(AND(F9&gt;0,ROUND((TRUNC(F4/3,1)+TRUNC((F5+F6)/6,1)+TRUNC(F7/20,1)+TRUNC(F8/30,1)),0)&lt;1),1,ROUND((TRUNC(F4/3,1)+TRUNC((F5+F6)/6,1)+TRUNC(F7/20,1)+TRUNC(F8/30,1)),0))+1</f>
        <v>1</v>
      </c>
      <c r="G10" s="1403"/>
      <c r="H10" s="1402">
        <f>IF(AND(H9&gt;0,ROUND((TRUNC(H4/3,1)+TRUNC((H5+H6)/6,1)+TRUNC(H7/20,1)+TRUNC(H8/30,1)),0)&lt;1),1,ROUND((TRUNC(H4/3,1)+TRUNC((H5+H6)/6,1)+TRUNC(H7/20,1)+TRUNC(H8/30,1)),0))+1</f>
        <v>1</v>
      </c>
      <c r="I10" s="1403"/>
      <c r="J10" s="1402">
        <f>IF(AND(J9&gt;0,ROUND((TRUNC(J4/3,1)+TRUNC((J5+J6)/6,1)+TRUNC(J7/20,1)+TRUNC(J8/30,1)),0)&lt;1),1,ROUND((TRUNC(J4/3,1)+TRUNC((J5+J6)/6,1)+TRUNC(J7/20,1)+TRUNC(J8/30,1)),0))+1</f>
        <v>1</v>
      </c>
      <c r="K10" s="1403"/>
      <c r="L10" s="1402">
        <f>IF(AND(L9&gt;0,ROUND((TRUNC(L4/3,1)+TRUNC((L5+L6)/6,1)+TRUNC(L7/20,1)+TRUNC(L8/30,1)),0)&lt;1),1,ROUND((TRUNC(L4/3,1)+TRUNC((L5+L6)/6,1)+TRUNC(L7/20,1)+TRUNC(L8/30,1)),0))+1</f>
        <v>1</v>
      </c>
      <c r="M10" s="1403"/>
      <c r="N10" s="1402">
        <f>IF(AND(N9&gt;0,ROUND((TRUNC(N4/3,1)+TRUNC((N5+N6)/6,1)+TRUNC(N7/20,1)+TRUNC(N8/30,1)),0)&lt;1),1,ROUND((TRUNC(N4/3,1)+TRUNC((N5+N6)/6,1)+TRUNC(N7/20,1)+TRUNC(N8/30,1)),0))+1</f>
        <v>1</v>
      </c>
      <c r="O10" s="1403"/>
      <c r="P10" s="1402">
        <f>IF(AND(P9&gt;0,ROUND((TRUNC(P4/3,1)+TRUNC((P5+P6)/6,1)+TRUNC(P7/20,1)+TRUNC(P8/30,1)),0)&lt;1),1,ROUND((TRUNC(P4/3,1)+TRUNC((P5+P6)/6,1)+TRUNC(P7/20,1)+TRUNC(P8/30,1)),0))+1</f>
        <v>1</v>
      </c>
      <c r="Q10" s="1403"/>
      <c r="R10" s="1402">
        <f>IF(AND(R9&gt;0,ROUND((TRUNC(R4/3,1)+TRUNC((R5+R6)/6,1)+TRUNC(R7/20,1)+TRUNC(R8/30,1)),0)&lt;1),1,ROUND((TRUNC(R4/3,1)+TRUNC((R5+R6)/6,1)+TRUNC(R7/20,1)+TRUNC(R8/30,1)),0))+1</f>
        <v>1</v>
      </c>
      <c r="S10" s="1403"/>
      <c r="T10" s="1402">
        <f>IF(AND(T9&gt;0,ROUND((TRUNC(T4/3,1)+TRUNC((T5+T6)/6,1)+TRUNC(T7/20,1)+TRUNC(T8/30,1)),0)&lt;1),1,ROUND((TRUNC(T4/3,1)+TRUNC((T5+T6)/6,1)+TRUNC(T7/20,1)+TRUNC(T8/30,1)),0))+1</f>
        <v>1</v>
      </c>
      <c r="U10" s="1403"/>
      <c r="V10" s="1402">
        <f>IF(AND(V9&gt;0,ROUND((TRUNC(V4/3,1)+TRUNC((V5+V6)/6,1)+TRUNC(V7/20,1)+TRUNC(V8/30,1)),0)&lt;1),1,ROUND((TRUNC(V4/3,1)+TRUNC((V5+V6)/6,1)+TRUNC(V7/20,1)+TRUNC(V8/30,1)),0))+1</f>
        <v>1</v>
      </c>
      <c r="W10" s="1403"/>
      <c r="X10" s="1402">
        <f>IF(AND(X9&gt;0,ROUND((TRUNC(X4/3,1)+TRUNC((X5+X6)/6,1)+TRUNC(X7/20,1)+TRUNC(X8/30,1)),0)&lt;1),1,ROUND((TRUNC(X4/3,1)+TRUNC((X5+X6)/6,1)+TRUNC(X7/20,1)+TRUNC(X8/30,1)),0))+1</f>
        <v>1</v>
      </c>
      <c r="Y10" s="1403"/>
      <c r="Z10" s="1402">
        <f>IF(AND(Z9&gt;0,ROUND((TRUNC(Z4/3,1)+TRUNC((Z5+Z6)/6,1)+TRUNC(Z7/20,1)+TRUNC(Z8/30,1)),0)&lt;1),1,ROUND((TRUNC(Z4/3,1)+TRUNC((Z5+Z6)/6,1)+TRUNC(Z7/20,1)+TRUNC(Z8/30,1)),0))+1</f>
        <v>1</v>
      </c>
      <c r="AA10" s="1403"/>
      <c r="AB10" s="1402">
        <f>IF(AND(AB9&gt;0,ROUND((TRUNC(AB4/3,1)+TRUNC((AB5+AB6)/6,1)+TRUNC(AB7/20,1)+TRUNC(AB8/30,1)),0)&lt;1),1,ROUND((TRUNC(AB4/3,1)+TRUNC((AB5+AB6)/6,1)+TRUNC(AB7/20,1)+TRUNC(AB8/30,1)),0))+1</f>
        <v>1</v>
      </c>
      <c r="AC10" s="1403"/>
      <c r="AD10" s="1402">
        <f>IF(AND(AD9&gt;0,ROUND((TRUNC(AD4/3,1)+TRUNC((AD5+AD6)/6,1)+TRUNC(AD7/20,1)+TRUNC(AD8/30,1)),0)&lt;1),1,ROUND((TRUNC(AD4/3,1)+TRUNC((AD5+AD6)/6,1)+TRUNC(AD7/20,1)+TRUNC(AD8/30,1)),0))+1</f>
        <v>1</v>
      </c>
      <c r="AE10" s="1403"/>
      <c r="AF10" s="1402">
        <f>IF(AND(AF9&gt;0,ROUND((TRUNC(AF4/3,1)+TRUNC((AF5+AF6)/6,1)+TRUNC(AF7/20,1)+TRUNC(AF8/30,1)),0)&lt;1),1,ROUND((TRUNC(AF4/3,1)+TRUNC((AF5+AF6)/6,1)+TRUNC(AF7/20,1)+TRUNC(AF8/30,1)),0))+1</f>
        <v>1</v>
      </c>
      <c r="AG10" s="1403"/>
      <c r="AH10" s="1402">
        <f>IF(AND(AH9&gt;0,ROUND((TRUNC(AH4/3,1)+TRUNC((AH5+AH6)/6,1)+TRUNC(AH7/20,1)+TRUNC(AH8/30,1)),0)&lt;1),1,ROUND((TRUNC(AH4/3,1)+TRUNC((AH5+AH6)/6,1)+TRUNC(AH7/20,1)+TRUNC(AH8/30,1)),0))+1</f>
        <v>1</v>
      </c>
      <c r="AI10" s="1403"/>
      <c r="AJ10" s="1402">
        <f>IF(AND(AJ9&gt;0,ROUND((TRUNC(AJ4/3,1)+TRUNC((AJ5+AJ6)/6,1)+TRUNC(AJ7/20,1)+TRUNC(AJ8/30,1)),0)&lt;1),1,ROUND((TRUNC(AJ4/3,1)+TRUNC((AJ5+AJ6)/6,1)+TRUNC(AJ7/20,1)+TRUNC(AJ8/30,1)),0))+1</f>
        <v>1</v>
      </c>
      <c r="AK10" s="1403"/>
      <c r="AL10" s="1402">
        <f>IF(AND(AL9&gt;0,ROUND((TRUNC(AL4/3,1)+TRUNC((AL5+AL6)/6,1)+TRUNC(AL7/20,1)+TRUNC(AL8/30,1)),0)&lt;1),1,ROUND((TRUNC(AL4/3,1)+TRUNC((AL5+AL6)/6,1)+TRUNC(AL7/20,1)+TRUNC(AL8/30,1)),0))+1</f>
        <v>1</v>
      </c>
      <c r="AM10" s="1403"/>
      <c r="AN10" s="1402">
        <f>IF(AND(AN9&gt;0,ROUND((TRUNC(AN4/3,1)+TRUNC((AN5+AN6)/6,1)+TRUNC(AN7/20,1)+TRUNC(AN8/30,1)),0)&lt;1),1,ROUND((TRUNC(AN4/3,1)+TRUNC((AN5+AN6)/6,1)+TRUNC(AN7/20,1)+TRUNC(AN8/30,1)),0))+1</f>
        <v>1</v>
      </c>
      <c r="AO10" s="1403"/>
      <c r="AP10" s="1402">
        <f>IF(AND(AP9&gt;0,ROUND((TRUNC(AP4/3,1)+TRUNC((AP5+AP6)/6,1)+TRUNC(AP7/20,1)+TRUNC(AP8/30,1)),0)&lt;1),1,ROUND((TRUNC(AP4/3,1)+TRUNC((AP5+AP6)/6,1)+TRUNC(AP7/20,1)+TRUNC(AP8/30,1)),0))+1</f>
        <v>1</v>
      </c>
      <c r="AQ10" s="1403"/>
      <c r="AR10" s="1402">
        <f>IF(AND(AR9&gt;0,ROUND((TRUNC(AR4/3,1)+TRUNC((AR5+AR6)/6,1)+TRUNC(AR7/20,1)+TRUNC(AR8/30,1)),0)&lt;1),1,ROUND((TRUNC(AR4/3,1)+TRUNC((AR5+AR6)/6,1)+TRUNC(AR7/20,1)+TRUNC(AR8/30,1)),0))+1</f>
        <v>1</v>
      </c>
      <c r="AS10" s="1403"/>
      <c r="AT10" s="1402">
        <f>IF(AND(AT9&gt;0,ROUND((TRUNC(AT4/3,1)+TRUNC((AT5+AT6)/6,1)+TRUNC(AT7/20,1)+TRUNC(AT8/30,1)),0)&lt;1),1,ROUND((TRUNC(AT4/3,1)+TRUNC((AT5+AT6)/6,1)+TRUNC(AT7/20,1)+TRUNC(AT8/30,1)),0))+1</f>
        <v>1</v>
      </c>
      <c r="AU10" s="1403"/>
      <c r="AV10" s="1402">
        <f>IF(AND(AV9&gt;0,ROUND((TRUNC(AV4/3,1)+TRUNC((AV5+AV6)/6,1)+TRUNC(AV7/20,1)+TRUNC(AV8/30,1)),0)&lt;1),1,ROUND((TRUNC(AV4/3,1)+TRUNC((AV5+AV6)/6,1)+TRUNC(AV7/20,1)+TRUNC(AV8/30,1)),0))+1</f>
        <v>1</v>
      </c>
      <c r="AW10" s="1403"/>
      <c r="AX10" s="1402">
        <f>IF(AND(AX9&gt;0,ROUND((TRUNC(AX4/3,1)+TRUNC((AX5+AX6)/6,1)+TRUNC(AX7/20,1)+TRUNC(AX8/30,1)),0)&lt;1),1,ROUND((TRUNC(AX4/3,1)+TRUNC((AX5+AX6)/6,1)+TRUNC(AX7/20,1)+TRUNC(AX8/30,1)),0))+1</f>
        <v>1</v>
      </c>
      <c r="AY10" s="1403"/>
      <c r="AZ10" s="1402">
        <f>IF(AND(AZ9&gt;0,ROUND((TRUNC(AZ4/3,1)+TRUNC((AZ5+AZ6)/6,1)+TRUNC(AZ7/20,1)+TRUNC(AZ8/30,1)),0)&lt;1),1,ROUND((TRUNC(AZ4/3,1)+TRUNC((AZ5+AZ6)/6,1)+TRUNC(AZ7/20,1)+TRUNC(AZ8/30,1)),0))+1</f>
        <v>1</v>
      </c>
      <c r="BA10" s="1403"/>
      <c r="BB10" s="1402">
        <f>IF(AND(BB9&gt;0,ROUND((TRUNC(BB4/3,1)+TRUNC((BB5+BB6)/6,1)+TRUNC(BB7/20,1)+TRUNC(BB8/30,1)),0)&lt;1),1,ROUND((TRUNC(BB4/3,1)+TRUNC((BB5+BB6)/6,1)+TRUNC(BB7/20,1)+TRUNC(BB8/30,1)),0))+1</f>
        <v>1</v>
      </c>
      <c r="BC10" s="1403"/>
      <c r="BD10" s="1402">
        <f>IF(AND(BD9&gt;0,ROUND((TRUNC(BD4/3,1)+TRUNC((BD5+BD6)/6,1)+TRUNC(BD7/20,1)+TRUNC(BD8/30,1)),0)&lt;1),1,ROUND((TRUNC(BD4/3,1)+TRUNC((BD5+BD6)/6,1)+TRUNC(BD7/20,1)+TRUNC(BD8/30,1)),0))+1</f>
        <v>1</v>
      </c>
      <c r="BE10" s="1403"/>
      <c r="BF10" s="1402">
        <f>IF(AND(BF9&gt;0,ROUND((TRUNC(BF4/3,1)+TRUNC((BF5+BF6)/6,1)+TRUNC(BF7/20,1)+TRUNC(BF8/30,1)),0)&lt;1),1,ROUND((TRUNC(BF4/3,1)+TRUNC((BF5+BF6)/6,1)+TRUNC(BF7/20,1)+TRUNC(BF8/30,1)),0))+1</f>
        <v>1</v>
      </c>
      <c r="BG10" s="1403"/>
      <c r="BH10" s="1402">
        <f>IF(AND(BH9&gt;0,ROUND((TRUNC(BH4/3,1)+TRUNC((BH5+BH6)/6,1)+TRUNC(BH7/20,1)+TRUNC(BH8/30,1)),0)&lt;1),1,ROUND((TRUNC(BH4/3,1)+TRUNC((BH5+BH6)/6,1)+TRUNC(BH7/20,1)+TRUNC(BH8/30,1)),0))+1</f>
        <v>1</v>
      </c>
      <c r="BI10" s="1403"/>
      <c r="BJ10" s="687"/>
    </row>
    <row r="11" spans="1:63" ht="14.1" customHeight="1">
      <c r="A11" s="691"/>
      <c r="B11" s="692"/>
      <c r="C11" s="692"/>
      <c r="D11" s="693"/>
      <c r="E11" s="218" t="s">
        <v>681</v>
      </c>
      <c r="F11" s="1404">
        <f>IF(AND(F$9&gt;0,ROUND((TRUNC(F$4/3,1)+TRUNC((F$5+F$6)/6,1)+TRUNC(F$7/15,1)+TRUNC(F$8/25,1)),0)&lt;1),1,ROUND((TRUNC(F$4/3,1)+TRUNC((F$5+F$6)/6,1)+TRUNC(F$7/15,1)+TRUNC(F$8/25,1)),0))+1</f>
        <v>1</v>
      </c>
      <c r="G11" s="1405"/>
      <c r="H11" s="1404">
        <f>IF(AND(H$9&gt;0,ROUND((TRUNC(H$4/3,1)+TRUNC((H$5+H$6)/6,1)+TRUNC(H$7/15,1)+TRUNC(H$8/25,1)),0)&lt;1),1,ROUND((TRUNC(H$4/3,1)+TRUNC((H$5+H$6)/6,1)+TRUNC(H$7/15,1)+TRUNC(H$8/25,1)),0))+1</f>
        <v>1</v>
      </c>
      <c r="I11" s="1405"/>
      <c r="J11" s="1404">
        <f>IF(AND(J$9&gt;0,ROUND((TRUNC(J$4/3,1)+TRUNC((J$5+J$6)/6,1)+TRUNC(J$7/15,1)+TRUNC(J$8/25,1)),0)&lt;1),1,ROUND((TRUNC(J$4/3,1)+TRUNC((J$5+J$6)/6,1)+TRUNC(J$7/15,1)+TRUNC(J$8/25,1)),0))+1</f>
        <v>1</v>
      </c>
      <c r="K11" s="1405"/>
      <c r="L11" s="1404">
        <f>IF(AND(L$9&gt;0,ROUND((TRUNC(L$4/3,1)+TRUNC((L$5+L$6)/6,1)+TRUNC(L$7/15,1)+TRUNC(L$8/25,1)),0)&lt;1),1,ROUND((TRUNC(L$4/3,1)+TRUNC((L$5+L$6)/6,1)+TRUNC(L$7/15,1)+TRUNC(L$8/25,1)),0))+1</f>
        <v>1</v>
      </c>
      <c r="M11" s="1405"/>
      <c r="N11" s="1404">
        <f>IF(AND(N$9&gt;0,ROUND((TRUNC(N$4/3,1)+TRUNC((N$5+N$6)/6,1)+TRUNC(N$7/15,1)+TRUNC(N$8/25,1)),0)&lt;1),1,ROUND((TRUNC(N$4/3,1)+TRUNC((N$5+N$6)/6,1)+TRUNC(N$7/15,1)+TRUNC(N$8/25,1)),0))+1</f>
        <v>1</v>
      </c>
      <c r="O11" s="1405"/>
      <c r="P11" s="1404">
        <f>IF(AND(P$9&gt;0,ROUND((TRUNC(P$4/3,1)+TRUNC((P$5+P$6)/6,1)+TRUNC(P$7/15,1)+TRUNC(P$8/25,1)),0)&lt;1),1,ROUND((TRUNC(P$4/3,1)+TRUNC((P$5+P$6)/6,1)+TRUNC(P$7/15,1)+TRUNC(P$8/25,1)),0))+1</f>
        <v>1</v>
      </c>
      <c r="Q11" s="1405"/>
      <c r="R11" s="1404">
        <f>IF(AND(R$9&gt;0,ROUND((TRUNC(R$4/3,1)+TRUNC((R$5+R$6)/6,1)+TRUNC(R$7/15,1)+TRUNC(R$8/25,1)),0)&lt;1),1,ROUND((TRUNC(R$4/3,1)+TRUNC((R$5+R$6)/6,1)+TRUNC(R$7/15,1)+TRUNC(R$8/25,1)),0))+1</f>
        <v>1</v>
      </c>
      <c r="S11" s="1405"/>
      <c r="T11" s="1404">
        <f>IF(AND(T$9&gt;0,ROUND((TRUNC(T$4/3,1)+TRUNC((T$5+T$6)/6,1)+TRUNC(T$7/15,1)+TRUNC(T$8/25,1)),0)&lt;1),1,ROUND((TRUNC(T$4/3,1)+TRUNC((T$5+T$6)/6,1)+TRUNC(T$7/15,1)+TRUNC(T$8/25,1)),0))+1</f>
        <v>1</v>
      </c>
      <c r="U11" s="1405"/>
      <c r="V11" s="1404">
        <f>IF(AND(V$9&gt;0,ROUND((TRUNC(V$4/3,1)+TRUNC((V$5+V$6)/6,1)+TRUNC(V$7/15,1)+TRUNC(V$8/25,1)),0)&lt;1),1,ROUND((TRUNC(V$4/3,1)+TRUNC((V$5+V$6)/6,1)+TRUNC(V$7/15,1)+TRUNC(V$8/25,1)),0))+1</f>
        <v>1</v>
      </c>
      <c r="W11" s="1405"/>
      <c r="X11" s="1404">
        <f>IF(AND(X$9&gt;0,ROUND((TRUNC(X$4/3,1)+TRUNC((X$5+X$6)/6,1)+TRUNC(X$7/15,1)+TRUNC(X$8/25,1)),0)&lt;1),1,ROUND((TRUNC(X$4/3,1)+TRUNC((X$5+X$6)/6,1)+TRUNC(X$7/15,1)+TRUNC(X$8/25,1)),0))+1</f>
        <v>1</v>
      </c>
      <c r="Y11" s="1405"/>
      <c r="Z11" s="1404">
        <f>IF(AND(Z$9&gt;0,ROUND((TRUNC(Z$4/3,1)+TRUNC((Z$5+Z$6)/6,1)+TRUNC(Z$7/15,1)+TRUNC(Z$8/25,1)),0)&lt;1),1,ROUND((TRUNC(Z$4/3,1)+TRUNC((Z$5+Z$6)/6,1)+TRUNC(Z$7/15,1)+TRUNC(Z$8/25,1)),0))+1</f>
        <v>1</v>
      </c>
      <c r="AA11" s="1405"/>
      <c r="AB11" s="1404">
        <f>IF(AND(AB$9&gt;0,ROUND((TRUNC(AB$4/3,1)+TRUNC((AB$5+AB$6)/6,1)+TRUNC(AB$7/15,1)+TRUNC(AB$8/25,1)),0)&lt;1),1,ROUND((TRUNC(AB$4/3,1)+TRUNC((AB$5+AB$6)/6,1)+TRUNC(AB$7/15,1)+TRUNC(AB$8/25,1)),0))+1</f>
        <v>1</v>
      </c>
      <c r="AC11" s="1405"/>
      <c r="AD11" s="1404">
        <f>IF(AND(AD$9&gt;0,ROUND((TRUNC(AD$4/3,1)+TRUNC((AD$5+AD$6)/6,1)+TRUNC(AD$7/15,1)+TRUNC(AD$8/25,1)),0)&lt;1),1,ROUND((TRUNC(AD$4/3,1)+TRUNC((AD$5+AD$6)/6,1)+TRUNC(AD$7/15,1)+TRUNC(AD$8/25,1)),0))+1</f>
        <v>1</v>
      </c>
      <c r="AE11" s="1405"/>
      <c r="AF11" s="1404">
        <f>IF(AND(AF$9&gt;0,ROUND((TRUNC(AF$4/3,1)+TRUNC((AF$5+AF$6)/6,1)+TRUNC(AF$7/15,1)+TRUNC(AF$8/25,1)),0)&lt;1),1,ROUND((TRUNC(AF$4/3,1)+TRUNC((AF$5+AF$6)/6,1)+TRUNC(AF$7/15,1)+TRUNC(AF$8/25,1)),0))+1</f>
        <v>1</v>
      </c>
      <c r="AG11" s="1405"/>
      <c r="AH11" s="1404">
        <f>IF(AND(AH$9&gt;0,ROUND((TRUNC(AH$4/3,1)+TRUNC((AH$5+AH$6)/6,1)+TRUNC(AH$7/15,1)+TRUNC(AH$8/25,1)),0)&lt;1),1,ROUND((TRUNC(AH$4/3,1)+TRUNC((AH$5+AH$6)/6,1)+TRUNC(AH$7/15,1)+TRUNC(AH$8/25,1)),0))+1</f>
        <v>1</v>
      </c>
      <c r="AI11" s="1405"/>
      <c r="AJ11" s="1404">
        <f>IF(AND(AJ$9&gt;0,ROUND((TRUNC(AJ$4/3,1)+TRUNC((AJ$5+AJ$6)/6,1)+TRUNC(AJ$7/15,1)+TRUNC(AJ$8/25,1)),0)&lt;1),1,ROUND((TRUNC(AJ$4/3,1)+TRUNC((AJ$5+AJ$6)/6,1)+TRUNC(AJ$7/15,1)+TRUNC(AJ$8/25,1)),0))+1</f>
        <v>1</v>
      </c>
      <c r="AK11" s="1405"/>
      <c r="AL11" s="1404">
        <f>IF(AND(AL$9&gt;0,ROUND((TRUNC(AL$4/3,1)+TRUNC((AL$5+AL$6)/6,1)+TRUNC(AL$7/15,1)+TRUNC(AL$8/25,1)),0)&lt;1),1,ROUND((TRUNC(AL$4/3,1)+TRUNC((AL$5+AL$6)/6,1)+TRUNC(AL$7/15,1)+TRUNC(AL$8/25,1)),0))+1</f>
        <v>1</v>
      </c>
      <c r="AM11" s="1405"/>
      <c r="AN11" s="1404">
        <f>IF(AND(AN$9&gt;0,ROUND((TRUNC(AN$4/3,1)+TRUNC((AN$5+AN$6)/6,1)+TRUNC(AN$7/15,1)+TRUNC(AN$8/25,1)),0)&lt;1),1,ROUND((TRUNC(AN$4/3,1)+TRUNC((AN$5+AN$6)/6,1)+TRUNC(AN$7/15,1)+TRUNC(AN$8/25,1)),0))+1</f>
        <v>1</v>
      </c>
      <c r="AO11" s="1405"/>
      <c r="AP11" s="1404">
        <f>IF(AND(AP$9&gt;0,ROUND((TRUNC(AP$4/3,1)+TRUNC((AP$5+AP$6)/6,1)+TRUNC(AP$7/15,1)+TRUNC(AP$8/25,1)),0)&lt;1),1,ROUND((TRUNC(AP$4/3,1)+TRUNC((AP$5+AP$6)/6,1)+TRUNC(AP$7/15,1)+TRUNC(AP$8/25,1)),0))+1</f>
        <v>1</v>
      </c>
      <c r="AQ11" s="1405"/>
      <c r="AR11" s="1404">
        <f>IF(AND(AR$9&gt;0,ROUND((TRUNC(AR$4/3,1)+TRUNC((AR$5+AR$6)/6,1)+TRUNC(AR$7/15,1)+TRUNC(AR$8/25,1)),0)&lt;1),1,ROUND((TRUNC(AR$4/3,1)+TRUNC((AR$5+AR$6)/6,1)+TRUNC(AR$7/15,1)+TRUNC(AR$8/25,1)),0))+1</f>
        <v>1</v>
      </c>
      <c r="AS11" s="1405"/>
      <c r="AT11" s="1404">
        <f>IF(AND(AT$9&gt;0,ROUND((TRUNC(AT$4/3,1)+TRUNC((AT$5+AT$6)/6,1)+TRUNC(AT$7/15,1)+TRUNC(AT$8/25,1)),0)&lt;1),1,ROUND((TRUNC(AT$4/3,1)+TRUNC((AT$5+AT$6)/6,1)+TRUNC(AT$7/15,1)+TRUNC(AT$8/25,1)),0))+1</f>
        <v>1</v>
      </c>
      <c r="AU11" s="1405"/>
      <c r="AV11" s="1404">
        <f>IF(AND(AV$9&gt;0,ROUND((TRUNC(AV$4/3,1)+TRUNC((AV$5+AV$6)/6,1)+TRUNC(AV$7/15,1)+TRUNC(AV$8/25,1)),0)&lt;1),1,ROUND((TRUNC(AV$4/3,1)+TRUNC((AV$5+AV$6)/6,1)+TRUNC(AV$7/15,1)+TRUNC(AV$8/25,1)),0))+1</f>
        <v>1</v>
      </c>
      <c r="AW11" s="1405"/>
      <c r="AX11" s="1404">
        <f>IF(AND(AX$9&gt;0,ROUND((TRUNC(AX$4/3,1)+TRUNC((AX$5+AX$6)/6,1)+TRUNC(AX$7/15,1)+TRUNC(AX$8/25,1)),0)&lt;1),1,ROUND((TRUNC(AX$4/3,1)+TRUNC((AX$5+AX$6)/6,1)+TRUNC(AX$7/15,1)+TRUNC(AX$8/25,1)),0))+1</f>
        <v>1</v>
      </c>
      <c r="AY11" s="1405"/>
      <c r="AZ11" s="1404">
        <f>IF(AND(AZ$9&gt;0,ROUND((TRUNC(AZ$4/3,1)+TRUNC((AZ$5+AZ$6)/6,1)+TRUNC(AZ$7/15,1)+TRUNC(AZ$8/25,1)),0)&lt;1),1,ROUND((TRUNC(AZ$4/3,1)+TRUNC((AZ$5+AZ$6)/6,1)+TRUNC(AZ$7/15,1)+TRUNC(AZ$8/25,1)),0))+1</f>
        <v>1</v>
      </c>
      <c r="BA11" s="1405"/>
      <c r="BB11" s="1404">
        <f>IF(AND(BB$9&gt;0,ROUND((TRUNC(BB$4/3,1)+TRUNC((BB$5+BB$6)/6,1)+TRUNC(BB$7/15,1)+TRUNC(BB$8/25,1)),0)&lt;1),1,ROUND((TRUNC(BB$4/3,1)+TRUNC((BB$5+BB$6)/6,1)+TRUNC(BB$7/15,1)+TRUNC(BB$8/25,1)),0))+1</f>
        <v>1</v>
      </c>
      <c r="BC11" s="1405"/>
      <c r="BD11" s="1404">
        <f>IF(AND(BD$9&gt;0,ROUND((TRUNC(BD$4/3,1)+TRUNC((BD$5+BD$6)/6,1)+TRUNC(BD$7/15,1)+TRUNC(BD$8/25,1)),0)&lt;1),1,ROUND((TRUNC(BD$4/3,1)+TRUNC((BD$5+BD$6)/6,1)+TRUNC(BD$7/15,1)+TRUNC(BD$8/25,1)),0))+1</f>
        <v>1</v>
      </c>
      <c r="BE11" s="1405"/>
      <c r="BF11" s="1404">
        <f>IF(AND(BF$9&gt;0,ROUND((TRUNC(BF$4/3,1)+TRUNC((BF$5+BF$6)/6,1)+TRUNC(BF$7/15,1)+TRUNC(BF$8/25,1)),0)&lt;1),1,ROUND((TRUNC(BF$4/3,1)+TRUNC((BF$5+BF$6)/6,1)+TRUNC(BF$7/15,1)+TRUNC(BF$8/25,1)),0))+1</f>
        <v>1</v>
      </c>
      <c r="BG11" s="1405"/>
      <c r="BH11" s="1404">
        <f>IF(AND(BH$9&gt;0,ROUND((TRUNC(BH$4/3,1)+TRUNC((BH$5+BH$6)/6,1)+TRUNC(BH$7/15,1)+TRUNC(BH$8/25,1)),0)&lt;1),1,ROUND((TRUNC(BH$4/3,1)+TRUNC((BH$5+BH$6)/6,1)+TRUNC(BH$7/15,1)+TRUNC(BH$8/25,1)),0))+1</f>
        <v>1</v>
      </c>
      <c r="BI11" s="1405"/>
      <c r="BJ11" s="219" t="s">
        <v>682</v>
      </c>
    </row>
    <row r="12" spans="1:63" ht="6" customHeight="1">
      <c r="A12" s="1365" t="s">
        <v>758</v>
      </c>
      <c r="B12" s="1039" t="s">
        <v>759</v>
      </c>
      <c r="C12" s="1039"/>
      <c r="D12" s="724" t="s">
        <v>103</v>
      </c>
      <c r="E12" s="1142" t="s">
        <v>656</v>
      </c>
      <c r="F12" s="220"/>
      <c r="G12" s="221"/>
      <c r="H12" s="220"/>
      <c r="I12" s="221"/>
      <c r="J12" s="288"/>
      <c r="K12" s="289"/>
      <c r="L12" s="288"/>
      <c r="M12" s="290"/>
      <c r="N12" s="289"/>
      <c r="O12" s="289"/>
      <c r="P12" s="288"/>
      <c r="Q12" s="289"/>
      <c r="R12" s="288"/>
      <c r="S12" s="290"/>
      <c r="T12" s="289"/>
      <c r="U12" s="290"/>
      <c r="V12" s="289"/>
      <c r="W12" s="289"/>
      <c r="X12" s="288"/>
      <c r="Y12" s="289"/>
      <c r="Z12" s="288"/>
      <c r="AA12" s="290"/>
      <c r="AB12" s="289"/>
      <c r="AC12" s="290"/>
      <c r="AD12" s="223"/>
      <c r="AE12" s="223"/>
      <c r="AF12" s="288"/>
      <c r="AG12" s="290"/>
      <c r="AH12" s="288"/>
      <c r="AI12" s="290"/>
      <c r="AJ12" s="289"/>
      <c r="AK12" s="290"/>
      <c r="AL12" s="288"/>
      <c r="AM12" s="289"/>
      <c r="AN12" s="288"/>
      <c r="AO12" s="290"/>
      <c r="AP12" s="288"/>
      <c r="AQ12" s="290"/>
      <c r="AR12" s="289"/>
      <c r="AS12" s="290"/>
      <c r="AT12" s="288"/>
      <c r="AU12" s="289"/>
      <c r="AV12" s="220"/>
      <c r="AW12" s="222"/>
      <c r="AX12" s="220"/>
      <c r="AY12" s="222"/>
      <c r="AZ12" s="221"/>
      <c r="BA12" s="222"/>
      <c r="BB12" s="221"/>
      <c r="BC12" s="222"/>
      <c r="BD12" s="220"/>
      <c r="BE12" s="222"/>
      <c r="BF12" s="220"/>
      <c r="BG12" s="222"/>
      <c r="BH12" s="221"/>
      <c r="BI12" s="222"/>
      <c r="BJ12" s="1121" t="s">
        <v>683</v>
      </c>
    </row>
    <row r="13" spans="1:63" ht="3" customHeight="1">
      <c r="A13" s="1372"/>
      <c r="B13" s="1039"/>
      <c r="C13" s="1039"/>
      <c r="D13" s="724"/>
      <c r="E13" s="1142"/>
      <c r="F13" s="224"/>
      <c r="G13" s="225"/>
      <c r="H13" s="224"/>
      <c r="I13" s="225"/>
      <c r="J13" s="295"/>
      <c r="K13" s="293"/>
      <c r="L13" s="295"/>
      <c r="M13" s="293"/>
      <c r="N13" s="294"/>
      <c r="O13" s="294"/>
      <c r="P13" s="295"/>
      <c r="Q13" s="294"/>
      <c r="R13" s="295"/>
      <c r="S13" s="293"/>
      <c r="T13" s="294"/>
      <c r="U13" s="293"/>
      <c r="V13" s="294"/>
      <c r="W13" s="294"/>
      <c r="X13" s="295"/>
      <c r="Y13" s="294"/>
      <c r="Z13" s="295"/>
      <c r="AA13" s="293"/>
      <c r="AB13" s="294"/>
      <c r="AC13" s="293"/>
      <c r="AD13" s="345"/>
      <c r="AE13" s="345"/>
      <c r="AF13" s="295"/>
      <c r="AG13" s="293"/>
      <c r="AH13" s="295"/>
      <c r="AI13" s="293"/>
      <c r="AJ13" s="294"/>
      <c r="AK13" s="293"/>
      <c r="AL13" s="295"/>
      <c r="AM13" s="294"/>
      <c r="AN13" s="295"/>
      <c r="AO13" s="293"/>
      <c r="AP13" s="295"/>
      <c r="AQ13" s="293"/>
      <c r="AR13" s="294"/>
      <c r="AS13" s="293"/>
      <c r="AT13" s="295"/>
      <c r="AU13" s="293"/>
      <c r="AV13" s="224"/>
      <c r="AW13" s="226"/>
      <c r="AX13" s="224"/>
      <c r="AY13" s="226"/>
      <c r="AZ13" s="225"/>
      <c r="BA13" s="226"/>
      <c r="BB13" s="225"/>
      <c r="BC13" s="226"/>
      <c r="BD13" s="224"/>
      <c r="BE13" s="226"/>
      <c r="BF13" s="224"/>
      <c r="BG13" s="226"/>
      <c r="BH13" s="225"/>
      <c r="BI13" s="226"/>
      <c r="BJ13" s="1406"/>
    </row>
    <row r="14" spans="1:63" ht="6" customHeight="1">
      <c r="A14" s="1372"/>
      <c r="B14" s="1039"/>
      <c r="C14" s="1039"/>
      <c r="D14" s="724"/>
      <c r="E14" s="1142"/>
      <c r="F14" s="342"/>
      <c r="G14" s="227"/>
      <c r="H14" s="342"/>
      <c r="I14" s="227"/>
      <c r="J14" s="297"/>
      <c r="K14" s="298"/>
      <c r="L14" s="297"/>
      <c r="M14" s="299"/>
      <c r="N14" s="298"/>
      <c r="O14" s="298"/>
      <c r="P14" s="297"/>
      <c r="Q14" s="298"/>
      <c r="R14" s="297"/>
      <c r="S14" s="299"/>
      <c r="T14" s="298"/>
      <c r="U14" s="299"/>
      <c r="V14" s="298"/>
      <c r="W14" s="298"/>
      <c r="X14" s="297"/>
      <c r="Y14" s="298"/>
      <c r="Z14" s="297"/>
      <c r="AA14" s="299"/>
      <c r="AB14" s="298"/>
      <c r="AC14" s="299"/>
      <c r="AD14" s="229"/>
      <c r="AE14" s="229"/>
      <c r="AF14" s="297"/>
      <c r="AG14" s="299"/>
      <c r="AH14" s="297"/>
      <c r="AI14" s="299"/>
      <c r="AJ14" s="298"/>
      <c r="AK14" s="299"/>
      <c r="AL14" s="297"/>
      <c r="AM14" s="298"/>
      <c r="AN14" s="297"/>
      <c r="AO14" s="299"/>
      <c r="AP14" s="297"/>
      <c r="AQ14" s="299"/>
      <c r="AR14" s="298"/>
      <c r="AS14" s="299"/>
      <c r="AT14" s="297"/>
      <c r="AU14" s="298"/>
      <c r="AV14" s="342"/>
      <c r="AW14" s="228"/>
      <c r="AX14" s="342"/>
      <c r="AY14" s="228"/>
      <c r="AZ14" s="227"/>
      <c r="BA14" s="228"/>
      <c r="BB14" s="227"/>
      <c r="BC14" s="228"/>
      <c r="BD14" s="342"/>
      <c r="BE14" s="228"/>
      <c r="BF14" s="342"/>
      <c r="BG14" s="228"/>
      <c r="BH14" s="227"/>
      <c r="BI14" s="228"/>
      <c r="BJ14" s="1406"/>
    </row>
    <row r="15" spans="1:63" ht="6" customHeight="1">
      <c r="A15" s="1372"/>
      <c r="B15" s="671">
        <v>1</v>
      </c>
      <c r="C15" s="1384"/>
      <c r="D15" s="1384"/>
      <c r="E15" s="1384"/>
      <c r="F15" s="230"/>
      <c r="G15" s="231"/>
      <c r="H15" s="236"/>
      <c r="I15" s="242"/>
      <c r="J15" s="236"/>
      <c r="K15" s="242"/>
      <c r="L15" s="236"/>
      <c r="M15" s="242"/>
      <c r="N15" s="236"/>
      <c r="O15" s="242"/>
      <c r="P15" s="236"/>
      <c r="Q15" s="242"/>
      <c r="R15" s="236"/>
      <c r="S15" s="242"/>
      <c r="T15" s="236"/>
      <c r="U15" s="242"/>
      <c r="V15" s="236"/>
      <c r="W15" s="242"/>
      <c r="X15" s="236"/>
      <c r="Y15" s="242"/>
      <c r="Z15" s="236"/>
      <c r="AA15" s="242"/>
      <c r="AB15" s="236"/>
      <c r="AC15" s="242"/>
      <c r="AD15" s="236"/>
      <c r="AE15" s="242"/>
      <c r="AF15" s="236"/>
      <c r="AG15" s="242"/>
      <c r="AH15" s="236"/>
      <c r="AI15" s="242"/>
      <c r="AJ15" s="236"/>
      <c r="AK15" s="242"/>
      <c r="AL15" s="236"/>
      <c r="AM15" s="242"/>
      <c r="AN15" s="236"/>
      <c r="AO15" s="242"/>
      <c r="AP15" s="231"/>
      <c r="AQ15" s="231"/>
      <c r="AR15" s="230"/>
      <c r="AS15" s="232"/>
      <c r="AT15" s="231"/>
      <c r="AU15" s="231"/>
      <c r="AV15" s="230"/>
      <c r="AW15" s="232"/>
      <c r="AX15" s="231"/>
      <c r="AY15" s="231"/>
      <c r="AZ15" s="230"/>
      <c r="BA15" s="232"/>
      <c r="BB15" s="231"/>
      <c r="BC15" s="231"/>
      <c r="BD15" s="230"/>
      <c r="BE15" s="232"/>
      <c r="BF15" s="230"/>
      <c r="BG15" s="232"/>
      <c r="BH15" s="231"/>
      <c r="BI15" s="232"/>
      <c r="BJ15" s="1147" t="s">
        <v>57</v>
      </c>
      <c r="BK15" s="1390">
        <f>SUM(H15:BJ17)/4</f>
        <v>0</v>
      </c>
    </row>
    <row r="16" spans="1:63" ht="3" customHeight="1">
      <c r="A16" s="1372"/>
      <c r="B16" s="671"/>
      <c r="C16" s="1384"/>
      <c r="D16" s="1384"/>
      <c r="E16" s="1384"/>
      <c r="F16" s="1382"/>
      <c r="G16" s="1383"/>
      <c r="H16" s="1382"/>
      <c r="I16" s="1383"/>
      <c r="J16" s="1382"/>
      <c r="K16" s="1383"/>
      <c r="L16" s="1382"/>
      <c r="M16" s="1383"/>
      <c r="N16" s="1382"/>
      <c r="O16" s="1383"/>
      <c r="P16" s="1382"/>
      <c r="Q16" s="1383"/>
      <c r="R16" s="1382"/>
      <c r="S16" s="1383"/>
      <c r="T16" s="1382"/>
      <c r="U16" s="1383"/>
      <c r="V16" s="1382"/>
      <c r="W16" s="1383"/>
      <c r="X16" s="1382"/>
      <c r="Y16" s="1383"/>
      <c r="Z16" s="1382"/>
      <c r="AA16" s="1383"/>
      <c r="AB16" s="1382"/>
      <c r="AC16" s="1383"/>
      <c r="AD16" s="1382"/>
      <c r="AE16" s="1383"/>
      <c r="AF16" s="1382"/>
      <c r="AG16" s="1383"/>
      <c r="AH16" s="1382"/>
      <c r="AI16" s="1383"/>
      <c r="AJ16" s="1382"/>
      <c r="AK16" s="1383"/>
      <c r="AL16" s="1382"/>
      <c r="AM16" s="1383"/>
      <c r="AN16" s="1382"/>
      <c r="AO16" s="1383"/>
      <c r="AP16" s="1382"/>
      <c r="AQ16" s="1383"/>
      <c r="AR16" s="1382"/>
      <c r="AS16" s="1383"/>
      <c r="AT16" s="1382"/>
      <c r="AU16" s="1383"/>
      <c r="AV16" s="1382"/>
      <c r="AW16" s="1383"/>
      <c r="AX16" s="1382"/>
      <c r="AY16" s="1383"/>
      <c r="AZ16" s="1382"/>
      <c r="BA16" s="1383"/>
      <c r="BB16" s="1382"/>
      <c r="BC16" s="1383"/>
      <c r="BD16" s="1382"/>
      <c r="BE16" s="1383"/>
      <c r="BF16" s="1382"/>
      <c r="BG16" s="1383"/>
      <c r="BH16" s="1382"/>
      <c r="BI16" s="1383"/>
      <c r="BJ16" s="1148"/>
      <c r="BK16" s="1390"/>
    </row>
    <row r="17" spans="1:63" ht="6" customHeight="1">
      <c r="A17" s="1372"/>
      <c r="B17" s="671"/>
      <c r="C17" s="1384"/>
      <c r="D17" s="1384"/>
      <c r="E17" s="1384"/>
      <c r="F17" s="233"/>
      <c r="G17" s="234"/>
      <c r="H17" s="233"/>
      <c r="I17" s="235"/>
      <c r="J17" s="233"/>
      <c r="K17" s="235"/>
      <c r="L17" s="233"/>
      <c r="M17" s="235"/>
      <c r="N17" s="233"/>
      <c r="O17" s="235"/>
      <c r="P17" s="233"/>
      <c r="Q17" s="235"/>
      <c r="R17" s="233"/>
      <c r="S17" s="235"/>
      <c r="T17" s="233"/>
      <c r="U17" s="235"/>
      <c r="V17" s="233"/>
      <c r="W17" s="235"/>
      <c r="X17" s="233"/>
      <c r="Y17" s="235"/>
      <c r="Z17" s="233"/>
      <c r="AA17" s="235"/>
      <c r="AB17" s="233"/>
      <c r="AC17" s="235"/>
      <c r="AD17" s="233"/>
      <c r="AE17" s="235"/>
      <c r="AF17" s="233"/>
      <c r="AG17" s="235"/>
      <c r="AH17" s="233"/>
      <c r="AI17" s="235"/>
      <c r="AJ17" s="233"/>
      <c r="AK17" s="235"/>
      <c r="AL17" s="233"/>
      <c r="AM17" s="235"/>
      <c r="AN17" s="233"/>
      <c r="AO17" s="235"/>
      <c r="AP17" s="234"/>
      <c r="AQ17" s="234"/>
      <c r="AR17" s="233"/>
      <c r="AS17" s="235"/>
      <c r="AT17" s="234"/>
      <c r="AU17" s="234"/>
      <c r="AV17" s="233"/>
      <c r="AW17" s="235"/>
      <c r="AX17" s="234"/>
      <c r="AY17" s="234"/>
      <c r="AZ17" s="233"/>
      <c r="BA17" s="235"/>
      <c r="BB17" s="234"/>
      <c r="BC17" s="234"/>
      <c r="BD17" s="233"/>
      <c r="BE17" s="235"/>
      <c r="BF17" s="233"/>
      <c r="BG17" s="235"/>
      <c r="BH17" s="234"/>
      <c r="BI17" s="235"/>
      <c r="BJ17" s="687"/>
      <c r="BK17" s="1390"/>
    </row>
    <row r="18" spans="1:63" ht="6" customHeight="1">
      <c r="A18" s="1372"/>
      <c r="B18" s="671">
        <v>2</v>
      </c>
      <c r="C18" s="1384"/>
      <c r="D18" s="1384"/>
      <c r="E18" s="1384"/>
      <c r="F18" s="230"/>
      <c r="G18" s="231"/>
      <c r="H18" s="236"/>
      <c r="I18" s="242"/>
      <c r="J18" s="236"/>
      <c r="K18" s="242"/>
      <c r="L18" s="236"/>
      <c r="M18" s="242"/>
      <c r="N18" s="236"/>
      <c r="O18" s="242"/>
      <c r="P18" s="236"/>
      <c r="Q18" s="242"/>
      <c r="R18" s="236"/>
      <c r="S18" s="242"/>
      <c r="T18" s="236"/>
      <c r="U18" s="242"/>
      <c r="V18" s="236"/>
      <c r="W18" s="242"/>
      <c r="X18" s="236"/>
      <c r="Y18" s="242"/>
      <c r="Z18" s="236"/>
      <c r="AA18" s="242"/>
      <c r="AB18" s="236"/>
      <c r="AC18" s="242"/>
      <c r="AD18" s="236"/>
      <c r="AE18" s="242"/>
      <c r="AF18" s="236"/>
      <c r="AG18" s="242"/>
      <c r="AH18" s="236"/>
      <c r="AI18" s="242"/>
      <c r="AJ18" s="236"/>
      <c r="AK18" s="242"/>
      <c r="AL18" s="236"/>
      <c r="AM18" s="242"/>
      <c r="AN18" s="236"/>
      <c r="AO18" s="242"/>
      <c r="AP18" s="231"/>
      <c r="AQ18" s="231"/>
      <c r="AR18" s="230"/>
      <c r="AS18" s="232"/>
      <c r="AT18" s="231"/>
      <c r="AU18" s="231"/>
      <c r="AV18" s="230"/>
      <c r="AW18" s="232"/>
      <c r="AX18" s="231"/>
      <c r="AY18" s="231"/>
      <c r="AZ18" s="230"/>
      <c r="BA18" s="232"/>
      <c r="BB18" s="231"/>
      <c r="BC18" s="231"/>
      <c r="BD18" s="230"/>
      <c r="BE18" s="232"/>
      <c r="BF18" s="230"/>
      <c r="BG18" s="232"/>
      <c r="BH18" s="231"/>
      <c r="BI18" s="232"/>
      <c r="BJ18" s="1147" t="s">
        <v>57</v>
      </c>
      <c r="BK18" s="1390">
        <f>SUM(H18:BJ20)/4</f>
        <v>0</v>
      </c>
    </row>
    <row r="19" spans="1:63" ht="3" customHeight="1">
      <c r="A19" s="1372"/>
      <c r="B19" s="671"/>
      <c r="C19" s="1384"/>
      <c r="D19" s="1384"/>
      <c r="E19" s="1384"/>
      <c r="F19" s="1382"/>
      <c r="G19" s="1383"/>
      <c r="H19" s="1382"/>
      <c r="I19" s="1383"/>
      <c r="J19" s="1382"/>
      <c r="K19" s="1383"/>
      <c r="L19" s="1382"/>
      <c r="M19" s="1383"/>
      <c r="N19" s="1382"/>
      <c r="O19" s="1383"/>
      <c r="P19" s="1382"/>
      <c r="Q19" s="1383"/>
      <c r="R19" s="1382"/>
      <c r="S19" s="1383"/>
      <c r="T19" s="1382"/>
      <c r="U19" s="1383"/>
      <c r="V19" s="1382"/>
      <c r="W19" s="1383"/>
      <c r="X19" s="1382"/>
      <c r="Y19" s="1383"/>
      <c r="Z19" s="1382"/>
      <c r="AA19" s="1383"/>
      <c r="AB19" s="1382"/>
      <c r="AC19" s="1383"/>
      <c r="AD19" s="1382"/>
      <c r="AE19" s="1383"/>
      <c r="AF19" s="1382"/>
      <c r="AG19" s="1383"/>
      <c r="AH19" s="1382"/>
      <c r="AI19" s="1383"/>
      <c r="AJ19" s="1382"/>
      <c r="AK19" s="1383"/>
      <c r="AL19" s="1382"/>
      <c r="AM19" s="1383"/>
      <c r="AN19" s="1382"/>
      <c r="AO19" s="1383"/>
      <c r="AP19" s="1382"/>
      <c r="AQ19" s="1383"/>
      <c r="AR19" s="1382"/>
      <c r="AS19" s="1383"/>
      <c r="AT19" s="1382"/>
      <c r="AU19" s="1383"/>
      <c r="AV19" s="1382"/>
      <c r="AW19" s="1383"/>
      <c r="AX19" s="1382"/>
      <c r="AY19" s="1383"/>
      <c r="AZ19" s="1382"/>
      <c r="BA19" s="1383"/>
      <c r="BB19" s="1382"/>
      <c r="BC19" s="1383"/>
      <c r="BD19" s="1382"/>
      <c r="BE19" s="1383"/>
      <c r="BF19" s="1382"/>
      <c r="BG19" s="1383"/>
      <c r="BH19" s="1382"/>
      <c r="BI19" s="1383"/>
      <c r="BJ19" s="1148"/>
      <c r="BK19" s="1390"/>
    </row>
    <row r="20" spans="1:63" ht="6" customHeight="1">
      <c r="A20" s="1372"/>
      <c r="B20" s="671"/>
      <c r="C20" s="1384"/>
      <c r="D20" s="1384"/>
      <c r="E20" s="1384"/>
      <c r="F20" s="233"/>
      <c r="G20" s="234"/>
      <c r="H20" s="233"/>
      <c r="I20" s="235"/>
      <c r="J20" s="233"/>
      <c r="K20" s="235"/>
      <c r="L20" s="233"/>
      <c r="M20" s="235"/>
      <c r="N20" s="233"/>
      <c r="O20" s="235"/>
      <c r="P20" s="233"/>
      <c r="Q20" s="235"/>
      <c r="R20" s="233"/>
      <c r="S20" s="235"/>
      <c r="T20" s="233"/>
      <c r="U20" s="235"/>
      <c r="V20" s="233"/>
      <c r="W20" s="235"/>
      <c r="X20" s="233"/>
      <c r="Y20" s="235"/>
      <c r="Z20" s="233"/>
      <c r="AA20" s="235"/>
      <c r="AB20" s="233"/>
      <c r="AC20" s="235"/>
      <c r="AD20" s="233"/>
      <c r="AE20" s="235"/>
      <c r="AF20" s="233"/>
      <c r="AG20" s="235"/>
      <c r="AH20" s="233"/>
      <c r="AI20" s="235"/>
      <c r="AJ20" s="233"/>
      <c r="AK20" s="235"/>
      <c r="AL20" s="233"/>
      <c r="AM20" s="235"/>
      <c r="AN20" s="233"/>
      <c r="AO20" s="235"/>
      <c r="AP20" s="234"/>
      <c r="AQ20" s="234"/>
      <c r="AR20" s="233"/>
      <c r="AS20" s="235"/>
      <c r="AT20" s="234"/>
      <c r="AU20" s="234"/>
      <c r="AV20" s="233"/>
      <c r="AW20" s="235"/>
      <c r="AX20" s="234"/>
      <c r="AY20" s="234"/>
      <c r="AZ20" s="233"/>
      <c r="BA20" s="235"/>
      <c r="BB20" s="234"/>
      <c r="BC20" s="234"/>
      <c r="BD20" s="233"/>
      <c r="BE20" s="235"/>
      <c r="BF20" s="233"/>
      <c r="BG20" s="235"/>
      <c r="BH20" s="234"/>
      <c r="BI20" s="235"/>
      <c r="BJ20" s="687"/>
      <c r="BK20" s="1390"/>
    </row>
    <row r="21" spans="1:63" ht="6" customHeight="1">
      <c r="A21" s="1372"/>
      <c r="B21" s="671">
        <v>3</v>
      </c>
      <c r="C21" s="1384"/>
      <c r="D21" s="1384"/>
      <c r="E21" s="1384"/>
      <c r="F21" s="230"/>
      <c r="G21" s="231"/>
      <c r="H21" s="236"/>
      <c r="I21" s="242"/>
      <c r="J21" s="236"/>
      <c r="K21" s="242"/>
      <c r="L21" s="236"/>
      <c r="M21" s="242"/>
      <c r="N21" s="236"/>
      <c r="O21" s="242"/>
      <c r="P21" s="236"/>
      <c r="Q21" s="242"/>
      <c r="R21" s="236"/>
      <c r="S21" s="242"/>
      <c r="T21" s="236"/>
      <c r="U21" s="242"/>
      <c r="V21" s="236"/>
      <c r="W21" s="242"/>
      <c r="X21" s="236"/>
      <c r="Y21" s="242"/>
      <c r="Z21" s="236"/>
      <c r="AA21" s="242"/>
      <c r="AB21" s="236"/>
      <c r="AC21" s="242"/>
      <c r="AD21" s="236"/>
      <c r="AE21" s="242"/>
      <c r="AF21" s="236"/>
      <c r="AG21" s="242"/>
      <c r="AH21" s="236"/>
      <c r="AI21" s="242"/>
      <c r="AJ21" s="236"/>
      <c r="AK21" s="242"/>
      <c r="AL21" s="236"/>
      <c r="AM21" s="242"/>
      <c r="AN21" s="236"/>
      <c r="AO21" s="242"/>
      <c r="AP21" s="231"/>
      <c r="AQ21" s="231"/>
      <c r="AR21" s="230"/>
      <c r="AS21" s="232"/>
      <c r="AT21" s="231"/>
      <c r="AU21" s="231"/>
      <c r="AV21" s="230"/>
      <c r="AW21" s="232"/>
      <c r="AX21" s="231"/>
      <c r="AY21" s="231"/>
      <c r="AZ21" s="230"/>
      <c r="BA21" s="232"/>
      <c r="BB21" s="231"/>
      <c r="BC21" s="231"/>
      <c r="BD21" s="230"/>
      <c r="BE21" s="232"/>
      <c r="BF21" s="230"/>
      <c r="BG21" s="232"/>
      <c r="BH21" s="231"/>
      <c r="BI21" s="232"/>
      <c r="BJ21" s="1147" t="s">
        <v>57</v>
      </c>
      <c r="BK21" s="1390">
        <f>SUM(H21:BJ23)/4</f>
        <v>0</v>
      </c>
    </row>
    <row r="22" spans="1:63" ht="3" customHeight="1">
      <c r="A22" s="1372"/>
      <c r="B22" s="671"/>
      <c r="C22" s="1384"/>
      <c r="D22" s="1384"/>
      <c r="E22" s="1384"/>
      <c r="F22" s="1382"/>
      <c r="G22" s="1383"/>
      <c r="H22" s="1382"/>
      <c r="I22" s="1383"/>
      <c r="J22" s="1382"/>
      <c r="K22" s="1383"/>
      <c r="L22" s="1382"/>
      <c r="M22" s="1383"/>
      <c r="N22" s="1382"/>
      <c r="O22" s="1383"/>
      <c r="P22" s="1382"/>
      <c r="Q22" s="1383"/>
      <c r="R22" s="1382"/>
      <c r="S22" s="1383"/>
      <c r="T22" s="1382"/>
      <c r="U22" s="1383"/>
      <c r="V22" s="1382"/>
      <c r="W22" s="1383"/>
      <c r="X22" s="1382"/>
      <c r="Y22" s="1383"/>
      <c r="Z22" s="1382"/>
      <c r="AA22" s="1383"/>
      <c r="AB22" s="1382"/>
      <c r="AC22" s="1383"/>
      <c r="AD22" s="1382"/>
      <c r="AE22" s="1383"/>
      <c r="AF22" s="1382"/>
      <c r="AG22" s="1383"/>
      <c r="AH22" s="1382"/>
      <c r="AI22" s="1383"/>
      <c r="AJ22" s="1382"/>
      <c r="AK22" s="1383"/>
      <c r="AL22" s="1382"/>
      <c r="AM22" s="1383"/>
      <c r="AN22" s="1382"/>
      <c r="AO22" s="1383"/>
      <c r="AP22" s="1382"/>
      <c r="AQ22" s="1383"/>
      <c r="AR22" s="1382"/>
      <c r="AS22" s="1383"/>
      <c r="AT22" s="1382"/>
      <c r="AU22" s="1383"/>
      <c r="AV22" s="1382"/>
      <c r="AW22" s="1383"/>
      <c r="AX22" s="1382"/>
      <c r="AY22" s="1383"/>
      <c r="AZ22" s="1382"/>
      <c r="BA22" s="1383"/>
      <c r="BB22" s="1382"/>
      <c r="BC22" s="1383"/>
      <c r="BD22" s="1382"/>
      <c r="BE22" s="1383"/>
      <c r="BF22" s="1382"/>
      <c r="BG22" s="1383"/>
      <c r="BH22" s="1382"/>
      <c r="BI22" s="1383"/>
      <c r="BJ22" s="1148"/>
      <c r="BK22" s="1390"/>
    </row>
    <row r="23" spans="1:63" ht="6" customHeight="1">
      <c r="A23" s="1372"/>
      <c r="B23" s="671"/>
      <c r="C23" s="1384"/>
      <c r="D23" s="1384"/>
      <c r="E23" s="1384"/>
      <c r="F23" s="233"/>
      <c r="G23" s="234"/>
      <c r="H23" s="233"/>
      <c r="I23" s="235"/>
      <c r="J23" s="233"/>
      <c r="K23" s="235"/>
      <c r="L23" s="233"/>
      <c r="M23" s="235"/>
      <c r="N23" s="233"/>
      <c r="O23" s="235"/>
      <c r="P23" s="233"/>
      <c r="Q23" s="235"/>
      <c r="R23" s="233"/>
      <c r="S23" s="235"/>
      <c r="T23" s="233"/>
      <c r="U23" s="235"/>
      <c r="V23" s="233"/>
      <c r="W23" s="235"/>
      <c r="X23" s="233"/>
      <c r="Y23" s="235"/>
      <c r="Z23" s="233"/>
      <c r="AA23" s="235"/>
      <c r="AB23" s="233"/>
      <c r="AC23" s="235"/>
      <c r="AD23" s="233"/>
      <c r="AE23" s="235"/>
      <c r="AF23" s="233"/>
      <c r="AG23" s="235"/>
      <c r="AH23" s="233"/>
      <c r="AI23" s="235"/>
      <c r="AJ23" s="233"/>
      <c r="AK23" s="235"/>
      <c r="AL23" s="233"/>
      <c r="AM23" s="235"/>
      <c r="AN23" s="233"/>
      <c r="AO23" s="235"/>
      <c r="AP23" s="234"/>
      <c r="AQ23" s="234"/>
      <c r="AR23" s="233"/>
      <c r="AS23" s="235"/>
      <c r="AT23" s="234"/>
      <c r="AU23" s="234"/>
      <c r="AV23" s="233"/>
      <c r="AW23" s="235"/>
      <c r="AX23" s="234"/>
      <c r="AY23" s="234"/>
      <c r="AZ23" s="233"/>
      <c r="BA23" s="235"/>
      <c r="BB23" s="234"/>
      <c r="BC23" s="234"/>
      <c r="BD23" s="233"/>
      <c r="BE23" s="235"/>
      <c r="BF23" s="233"/>
      <c r="BG23" s="235"/>
      <c r="BH23" s="234"/>
      <c r="BI23" s="235"/>
      <c r="BJ23" s="687"/>
      <c r="BK23" s="1390"/>
    </row>
    <row r="24" spans="1:63" ht="6" customHeight="1">
      <c r="A24" s="1372"/>
      <c r="B24" s="671">
        <v>4</v>
      </c>
      <c r="C24" s="1384"/>
      <c r="D24" s="1384"/>
      <c r="E24" s="1384"/>
      <c r="F24" s="230"/>
      <c r="G24" s="231"/>
      <c r="H24" s="236"/>
      <c r="I24" s="242"/>
      <c r="J24" s="236"/>
      <c r="K24" s="242"/>
      <c r="L24" s="236"/>
      <c r="M24" s="242"/>
      <c r="N24" s="236"/>
      <c r="O24" s="242"/>
      <c r="P24" s="236"/>
      <c r="Q24" s="242"/>
      <c r="R24" s="236"/>
      <c r="S24" s="242"/>
      <c r="T24" s="236"/>
      <c r="U24" s="242"/>
      <c r="V24" s="236"/>
      <c r="W24" s="242"/>
      <c r="X24" s="236"/>
      <c r="Y24" s="242"/>
      <c r="Z24" s="236"/>
      <c r="AA24" s="242"/>
      <c r="AB24" s="236"/>
      <c r="AC24" s="242"/>
      <c r="AD24" s="236"/>
      <c r="AE24" s="242"/>
      <c r="AF24" s="236"/>
      <c r="AG24" s="242"/>
      <c r="AH24" s="236"/>
      <c r="AI24" s="242"/>
      <c r="AJ24" s="236"/>
      <c r="AK24" s="242"/>
      <c r="AL24" s="236"/>
      <c r="AM24" s="242"/>
      <c r="AN24" s="236"/>
      <c r="AO24" s="242"/>
      <c r="AP24" s="231"/>
      <c r="AQ24" s="231"/>
      <c r="AR24" s="230"/>
      <c r="AS24" s="232"/>
      <c r="AT24" s="231"/>
      <c r="AU24" s="231"/>
      <c r="AV24" s="230"/>
      <c r="AW24" s="232"/>
      <c r="AX24" s="231"/>
      <c r="AY24" s="231"/>
      <c r="AZ24" s="230"/>
      <c r="BA24" s="232"/>
      <c r="BB24" s="231"/>
      <c r="BC24" s="231"/>
      <c r="BD24" s="230"/>
      <c r="BE24" s="232"/>
      <c r="BF24" s="230"/>
      <c r="BG24" s="232"/>
      <c r="BH24" s="231"/>
      <c r="BI24" s="232"/>
      <c r="BJ24" s="1147" t="s">
        <v>57</v>
      </c>
      <c r="BK24" s="1390">
        <f>SUM(H24:BJ26)/4</f>
        <v>0</v>
      </c>
    </row>
    <row r="25" spans="1:63" ht="3" customHeight="1">
      <c r="A25" s="1372"/>
      <c r="B25" s="671"/>
      <c r="C25" s="1384"/>
      <c r="D25" s="1384"/>
      <c r="E25" s="1384"/>
      <c r="F25" s="1382"/>
      <c r="G25" s="1383"/>
      <c r="H25" s="1382"/>
      <c r="I25" s="1383"/>
      <c r="J25" s="1382"/>
      <c r="K25" s="1383"/>
      <c r="L25" s="1382"/>
      <c r="M25" s="1383"/>
      <c r="N25" s="1382"/>
      <c r="O25" s="1383"/>
      <c r="P25" s="1382"/>
      <c r="Q25" s="1383"/>
      <c r="R25" s="1382"/>
      <c r="S25" s="1383"/>
      <c r="T25" s="1382"/>
      <c r="U25" s="1383"/>
      <c r="V25" s="1382"/>
      <c r="W25" s="1383"/>
      <c r="X25" s="1382"/>
      <c r="Y25" s="1383"/>
      <c r="Z25" s="1382"/>
      <c r="AA25" s="1383"/>
      <c r="AB25" s="1382"/>
      <c r="AC25" s="1383"/>
      <c r="AD25" s="1382"/>
      <c r="AE25" s="1383"/>
      <c r="AF25" s="1382"/>
      <c r="AG25" s="1383"/>
      <c r="AH25" s="1382"/>
      <c r="AI25" s="1383"/>
      <c r="AJ25" s="1382"/>
      <c r="AK25" s="1383"/>
      <c r="AL25" s="1382"/>
      <c r="AM25" s="1383"/>
      <c r="AN25" s="1382"/>
      <c r="AO25" s="1383"/>
      <c r="AP25" s="1382"/>
      <c r="AQ25" s="1383"/>
      <c r="AR25" s="1382"/>
      <c r="AS25" s="1383"/>
      <c r="AT25" s="1382"/>
      <c r="AU25" s="1383"/>
      <c r="AV25" s="1382"/>
      <c r="AW25" s="1383"/>
      <c r="AX25" s="1382"/>
      <c r="AY25" s="1383"/>
      <c r="AZ25" s="1382"/>
      <c r="BA25" s="1383"/>
      <c r="BB25" s="1382"/>
      <c r="BC25" s="1383"/>
      <c r="BD25" s="1382"/>
      <c r="BE25" s="1383"/>
      <c r="BF25" s="1382"/>
      <c r="BG25" s="1383"/>
      <c r="BH25" s="1382"/>
      <c r="BI25" s="1383"/>
      <c r="BJ25" s="1148"/>
      <c r="BK25" s="1390"/>
    </row>
    <row r="26" spans="1:63" ht="6" customHeight="1">
      <c r="A26" s="1372"/>
      <c r="B26" s="671"/>
      <c r="C26" s="1384"/>
      <c r="D26" s="1384"/>
      <c r="E26" s="1384"/>
      <c r="F26" s="233"/>
      <c r="G26" s="234"/>
      <c r="H26" s="233"/>
      <c r="I26" s="235"/>
      <c r="J26" s="233"/>
      <c r="K26" s="235"/>
      <c r="L26" s="233"/>
      <c r="M26" s="235"/>
      <c r="N26" s="233"/>
      <c r="O26" s="235"/>
      <c r="P26" s="233"/>
      <c r="Q26" s="235"/>
      <c r="R26" s="233"/>
      <c r="S26" s="235"/>
      <c r="T26" s="233"/>
      <c r="U26" s="235"/>
      <c r="V26" s="233"/>
      <c r="W26" s="235"/>
      <c r="X26" s="233"/>
      <c r="Y26" s="235"/>
      <c r="Z26" s="233"/>
      <c r="AA26" s="235"/>
      <c r="AB26" s="233"/>
      <c r="AC26" s="235"/>
      <c r="AD26" s="233"/>
      <c r="AE26" s="235"/>
      <c r="AF26" s="233"/>
      <c r="AG26" s="235"/>
      <c r="AH26" s="233"/>
      <c r="AI26" s="235"/>
      <c r="AJ26" s="233"/>
      <c r="AK26" s="235"/>
      <c r="AL26" s="233"/>
      <c r="AM26" s="235"/>
      <c r="AN26" s="233"/>
      <c r="AO26" s="235"/>
      <c r="AP26" s="234"/>
      <c r="AQ26" s="234"/>
      <c r="AR26" s="233"/>
      <c r="AS26" s="235"/>
      <c r="AT26" s="234"/>
      <c r="AU26" s="234"/>
      <c r="AV26" s="233"/>
      <c r="AW26" s="235"/>
      <c r="AX26" s="234"/>
      <c r="AY26" s="234"/>
      <c r="AZ26" s="233"/>
      <c r="BA26" s="235"/>
      <c r="BB26" s="234"/>
      <c r="BC26" s="234"/>
      <c r="BD26" s="233"/>
      <c r="BE26" s="235"/>
      <c r="BF26" s="233"/>
      <c r="BG26" s="235"/>
      <c r="BH26" s="234"/>
      <c r="BI26" s="235"/>
      <c r="BJ26" s="687"/>
      <c r="BK26" s="1390"/>
    </row>
    <row r="27" spans="1:63" ht="6" customHeight="1">
      <c r="A27" s="1372"/>
      <c r="B27" s="671">
        <v>5</v>
      </c>
      <c r="C27" s="1384"/>
      <c r="D27" s="1384"/>
      <c r="E27" s="1384"/>
      <c r="F27" s="230"/>
      <c r="G27" s="231"/>
      <c r="H27" s="236"/>
      <c r="I27" s="242"/>
      <c r="J27" s="236"/>
      <c r="K27" s="242"/>
      <c r="L27" s="236"/>
      <c r="M27" s="242"/>
      <c r="N27" s="236"/>
      <c r="O27" s="242"/>
      <c r="P27" s="236"/>
      <c r="Q27" s="242"/>
      <c r="R27" s="236"/>
      <c r="S27" s="242"/>
      <c r="T27" s="236"/>
      <c r="U27" s="242"/>
      <c r="V27" s="236"/>
      <c r="W27" s="242"/>
      <c r="X27" s="236"/>
      <c r="Y27" s="242"/>
      <c r="Z27" s="236"/>
      <c r="AA27" s="242"/>
      <c r="AB27" s="236"/>
      <c r="AC27" s="242"/>
      <c r="AD27" s="236"/>
      <c r="AE27" s="242"/>
      <c r="AF27" s="236"/>
      <c r="AG27" s="242"/>
      <c r="AH27" s="236"/>
      <c r="AI27" s="242"/>
      <c r="AJ27" s="236"/>
      <c r="AK27" s="242"/>
      <c r="AL27" s="236"/>
      <c r="AM27" s="242"/>
      <c r="AN27" s="236"/>
      <c r="AO27" s="242"/>
      <c r="AP27" s="231"/>
      <c r="AQ27" s="231"/>
      <c r="AR27" s="230"/>
      <c r="AS27" s="232"/>
      <c r="AT27" s="231"/>
      <c r="AU27" s="231"/>
      <c r="AV27" s="230"/>
      <c r="AW27" s="232"/>
      <c r="AX27" s="231"/>
      <c r="AY27" s="231"/>
      <c r="AZ27" s="230"/>
      <c r="BA27" s="232"/>
      <c r="BB27" s="231"/>
      <c r="BC27" s="231"/>
      <c r="BD27" s="230"/>
      <c r="BE27" s="232"/>
      <c r="BF27" s="230"/>
      <c r="BG27" s="232"/>
      <c r="BH27" s="231"/>
      <c r="BI27" s="232"/>
      <c r="BJ27" s="1147" t="s">
        <v>57</v>
      </c>
      <c r="BK27" s="1390">
        <f>SUM(H27:BJ29)/4</f>
        <v>0</v>
      </c>
    </row>
    <row r="28" spans="1:63" ht="3" customHeight="1">
      <c r="A28" s="1372"/>
      <c r="B28" s="671"/>
      <c r="C28" s="1384"/>
      <c r="D28" s="1384"/>
      <c r="E28" s="1384"/>
      <c r="F28" s="1382"/>
      <c r="G28" s="1383"/>
      <c r="H28" s="1382"/>
      <c r="I28" s="1383"/>
      <c r="J28" s="1382"/>
      <c r="K28" s="1383"/>
      <c r="L28" s="1382"/>
      <c r="M28" s="1383"/>
      <c r="N28" s="1382"/>
      <c r="O28" s="1383"/>
      <c r="P28" s="1382"/>
      <c r="Q28" s="1383"/>
      <c r="R28" s="1382"/>
      <c r="S28" s="1383"/>
      <c r="T28" s="1382"/>
      <c r="U28" s="1383"/>
      <c r="V28" s="1382"/>
      <c r="W28" s="1383"/>
      <c r="X28" s="1382"/>
      <c r="Y28" s="1383"/>
      <c r="Z28" s="1382"/>
      <c r="AA28" s="1383"/>
      <c r="AB28" s="1382"/>
      <c r="AC28" s="1383"/>
      <c r="AD28" s="1382"/>
      <c r="AE28" s="1383"/>
      <c r="AF28" s="1382"/>
      <c r="AG28" s="1383"/>
      <c r="AH28" s="1382"/>
      <c r="AI28" s="1383"/>
      <c r="AJ28" s="1382"/>
      <c r="AK28" s="1383"/>
      <c r="AL28" s="1382"/>
      <c r="AM28" s="1383"/>
      <c r="AN28" s="1382"/>
      <c r="AO28" s="1383"/>
      <c r="AP28" s="1382"/>
      <c r="AQ28" s="1383"/>
      <c r="AR28" s="1382"/>
      <c r="AS28" s="1383"/>
      <c r="AT28" s="1382"/>
      <c r="AU28" s="1383"/>
      <c r="AV28" s="1382"/>
      <c r="AW28" s="1383"/>
      <c r="AX28" s="1382"/>
      <c r="AY28" s="1383"/>
      <c r="AZ28" s="1382"/>
      <c r="BA28" s="1383"/>
      <c r="BB28" s="1382"/>
      <c r="BC28" s="1383"/>
      <c r="BD28" s="1382"/>
      <c r="BE28" s="1383"/>
      <c r="BF28" s="1382"/>
      <c r="BG28" s="1383"/>
      <c r="BH28" s="1382"/>
      <c r="BI28" s="1383"/>
      <c r="BJ28" s="1148"/>
      <c r="BK28" s="1390"/>
    </row>
    <row r="29" spans="1:63" ht="6" customHeight="1">
      <c r="A29" s="1372"/>
      <c r="B29" s="671"/>
      <c r="C29" s="1384"/>
      <c r="D29" s="1384"/>
      <c r="E29" s="1384"/>
      <c r="F29" s="233"/>
      <c r="G29" s="234"/>
      <c r="H29" s="233"/>
      <c r="I29" s="235"/>
      <c r="J29" s="233"/>
      <c r="K29" s="235"/>
      <c r="L29" s="233"/>
      <c r="M29" s="235"/>
      <c r="N29" s="233"/>
      <c r="O29" s="235"/>
      <c r="P29" s="233"/>
      <c r="Q29" s="235"/>
      <c r="R29" s="233"/>
      <c r="S29" s="235"/>
      <c r="T29" s="233"/>
      <c r="U29" s="235"/>
      <c r="V29" s="233"/>
      <c r="W29" s="235"/>
      <c r="X29" s="233"/>
      <c r="Y29" s="235"/>
      <c r="Z29" s="233"/>
      <c r="AA29" s="235"/>
      <c r="AB29" s="233"/>
      <c r="AC29" s="235"/>
      <c r="AD29" s="233"/>
      <c r="AE29" s="235"/>
      <c r="AF29" s="233"/>
      <c r="AG29" s="235"/>
      <c r="AH29" s="233"/>
      <c r="AI29" s="235"/>
      <c r="AJ29" s="233"/>
      <c r="AK29" s="235"/>
      <c r="AL29" s="233"/>
      <c r="AM29" s="235"/>
      <c r="AN29" s="233"/>
      <c r="AO29" s="235"/>
      <c r="AP29" s="234"/>
      <c r="AQ29" s="234"/>
      <c r="AR29" s="233"/>
      <c r="AS29" s="235"/>
      <c r="AT29" s="234"/>
      <c r="AU29" s="234"/>
      <c r="AV29" s="233"/>
      <c r="AW29" s="235"/>
      <c r="AX29" s="234"/>
      <c r="AY29" s="234"/>
      <c r="AZ29" s="233"/>
      <c r="BA29" s="235"/>
      <c r="BB29" s="234"/>
      <c r="BC29" s="234"/>
      <c r="BD29" s="233"/>
      <c r="BE29" s="235"/>
      <c r="BF29" s="233"/>
      <c r="BG29" s="235"/>
      <c r="BH29" s="234"/>
      <c r="BI29" s="235"/>
      <c r="BJ29" s="687"/>
      <c r="BK29" s="1390"/>
    </row>
    <row r="30" spans="1:63" ht="6" customHeight="1">
      <c r="A30" s="1372"/>
      <c r="B30" s="671">
        <v>6</v>
      </c>
      <c r="C30" s="1384"/>
      <c r="D30" s="1384"/>
      <c r="E30" s="1384"/>
      <c r="F30" s="230"/>
      <c r="G30" s="231"/>
      <c r="H30" s="236"/>
      <c r="I30" s="242"/>
      <c r="J30" s="236"/>
      <c r="K30" s="242"/>
      <c r="L30" s="236"/>
      <c r="M30" s="242"/>
      <c r="N30" s="236"/>
      <c r="O30" s="242"/>
      <c r="P30" s="236"/>
      <c r="Q30" s="242"/>
      <c r="R30" s="236"/>
      <c r="S30" s="242"/>
      <c r="T30" s="236"/>
      <c r="U30" s="242"/>
      <c r="V30" s="236"/>
      <c r="W30" s="242"/>
      <c r="X30" s="236"/>
      <c r="Y30" s="242"/>
      <c r="Z30" s="236"/>
      <c r="AA30" s="242"/>
      <c r="AB30" s="236"/>
      <c r="AC30" s="242"/>
      <c r="AD30" s="236"/>
      <c r="AE30" s="242"/>
      <c r="AF30" s="236"/>
      <c r="AG30" s="242"/>
      <c r="AH30" s="236"/>
      <c r="AI30" s="242"/>
      <c r="AJ30" s="236"/>
      <c r="AK30" s="242"/>
      <c r="AL30" s="236"/>
      <c r="AM30" s="242"/>
      <c r="AN30" s="236"/>
      <c r="AO30" s="242"/>
      <c r="AP30" s="231"/>
      <c r="AQ30" s="231"/>
      <c r="AR30" s="230"/>
      <c r="AS30" s="232"/>
      <c r="AT30" s="231"/>
      <c r="AU30" s="231"/>
      <c r="AV30" s="230"/>
      <c r="AW30" s="232"/>
      <c r="AX30" s="231"/>
      <c r="AY30" s="231"/>
      <c r="AZ30" s="230"/>
      <c r="BA30" s="232"/>
      <c r="BB30" s="231"/>
      <c r="BC30" s="231"/>
      <c r="BD30" s="230"/>
      <c r="BE30" s="232"/>
      <c r="BF30" s="230"/>
      <c r="BG30" s="232"/>
      <c r="BH30" s="231"/>
      <c r="BI30" s="232"/>
      <c r="BJ30" s="1147" t="s">
        <v>57</v>
      </c>
      <c r="BK30" s="1390">
        <f>SUM(H30:BJ32)/4</f>
        <v>0</v>
      </c>
    </row>
    <row r="31" spans="1:63" ht="3" customHeight="1">
      <c r="A31" s="1372"/>
      <c r="B31" s="671"/>
      <c r="C31" s="1384"/>
      <c r="D31" s="1384"/>
      <c r="E31" s="1384"/>
      <c r="F31" s="1382"/>
      <c r="G31" s="1383"/>
      <c r="H31" s="1382"/>
      <c r="I31" s="1383"/>
      <c r="J31" s="1382"/>
      <c r="K31" s="1383"/>
      <c r="L31" s="1382"/>
      <c r="M31" s="1383"/>
      <c r="N31" s="1382"/>
      <c r="O31" s="1383"/>
      <c r="P31" s="1382"/>
      <c r="Q31" s="1383"/>
      <c r="R31" s="1382"/>
      <c r="S31" s="1383"/>
      <c r="T31" s="1382"/>
      <c r="U31" s="1383"/>
      <c r="V31" s="1382"/>
      <c r="W31" s="1383"/>
      <c r="X31" s="1382"/>
      <c r="Y31" s="1383"/>
      <c r="Z31" s="1382"/>
      <c r="AA31" s="1383"/>
      <c r="AB31" s="1382"/>
      <c r="AC31" s="1383"/>
      <c r="AD31" s="1382"/>
      <c r="AE31" s="1383"/>
      <c r="AF31" s="1382"/>
      <c r="AG31" s="1383"/>
      <c r="AH31" s="1382"/>
      <c r="AI31" s="1383"/>
      <c r="AJ31" s="1382"/>
      <c r="AK31" s="1383"/>
      <c r="AL31" s="1382"/>
      <c r="AM31" s="1383"/>
      <c r="AN31" s="1382"/>
      <c r="AO31" s="1383"/>
      <c r="AP31" s="1382"/>
      <c r="AQ31" s="1383"/>
      <c r="AR31" s="1382"/>
      <c r="AS31" s="1383"/>
      <c r="AT31" s="1382"/>
      <c r="AU31" s="1383"/>
      <c r="AV31" s="1382"/>
      <c r="AW31" s="1383"/>
      <c r="AX31" s="1382"/>
      <c r="AY31" s="1383"/>
      <c r="AZ31" s="1382"/>
      <c r="BA31" s="1383"/>
      <c r="BB31" s="1382"/>
      <c r="BC31" s="1383"/>
      <c r="BD31" s="1382"/>
      <c r="BE31" s="1383"/>
      <c r="BF31" s="1382"/>
      <c r="BG31" s="1383"/>
      <c r="BH31" s="1382"/>
      <c r="BI31" s="1383"/>
      <c r="BJ31" s="1148"/>
      <c r="BK31" s="1390"/>
    </row>
    <row r="32" spans="1:63" ht="6" customHeight="1">
      <c r="A32" s="1372"/>
      <c r="B32" s="671"/>
      <c r="C32" s="1384"/>
      <c r="D32" s="1384"/>
      <c r="E32" s="1384"/>
      <c r="F32" s="233"/>
      <c r="G32" s="234"/>
      <c r="H32" s="233"/>
      <c r="I32" s="235"/>
      <c r="J32" s="233"/>
      <c r="K32" s="235"/>
      <c r="L32" s="233"/>
      <c r="M32" s="235"/>
      <c r="N32" s="233"/>
      <c r="O32" s="235"/>
      <c r="P32" s="233"/>
      <c r="Q32" s="235"/>
      <c r="R32" s="233"/>
      <c r="S32" s="235"/>
      <c r="T32" s="233"/>
      <c r="U32" s="235"/>
      <c r="V32" s="233"/>
      <c r="W32" s="235"/>
      <c r="X32" s="233"/>
      <c r="Y32" s="235"/>
      <c r="Z32" s="233"/>
      <c r="AA32" s="235"/>
      <c r="AB32" s="233"/>
      <c r="AC32" s="235"/>
      <c r="AD32" s="233"/>
      <c r="AE32" s="235"/>
      <c r="AF32" s="233"/>
      <c r="AG32" s="235"/>
      <c r="AH32" s="233"/>
      <c r="AI32" s="235"/>
      <c r="AJ32" s="233"/>
      <c r="AK32" s="235"/>
      <c r="AL32" s="233"/>
      <c r="AM32" s="235"/>
      <c r="AN32" s="233"/>
      <c r="AO32" s="235"/>
      <c r="AP32" s="234"/>
      <c r="AQ32" s="234"/>
      <c r="AR32" s="233"/>
      <c r="AS32" s="235"/>
      <c r="AT32" s="234"/>
      <c r="AU32" s="234"/>
      <c r="AV32" s="233"/>
      <c r="AW32" s="235"/>
      <c r="AX32" s="234"/>
      <c r="AY32" s="234"/>
      <c r="AZ32" s="233"/>
      <c r="BA32" s="235"/>
      <c r="BB32" s="234"/>
      <c r="BC32" s="234"/>
      <c r="BD32" s="233"/>
      <c r="BE32" s="235"/>
      <c r="BF32" s="233"/>
      <c r="BG32" s="235"/>
      <c r="BH32" s="234"/>
      <c r="BI32" s="235"/>
      <c r="BJ32" s="687"/>
      <c r="BK32" s="1390"/>
    </row>
    <row r="33" spans="1:63" ht="6" customHeight="1">
      <c r="A33" s="1372"/>
      <c r="B33" s="671">
        <v>7</v>
      </c>
      <c r="C33" s="1384"/>
      <c r="D33" s="1384"/>
      <c r="E33" s="1384"/>
      <c r="F33" s="230"/>
      <c r="G33" s="231"/>
      <c r="H33" s="236"/>
      <c r="I33" s="242"/>
      <c r="J33" s="236"/>
      <c r="K33" s="242"/>
      <c r="L33" s="236"/>
      <c r="M33" s="242"/>
      <c r="N33" s="236"/>
      <c r="O33" s="242"/>
      <c r="P33" s="236"/>
      <c r="Q33" s="242"/>
      <c r="R33" s="236"/>
      <c r="S33" s="242"/>
      <c r="T33" s="236"/>
      <c r="U33" s="242"/>
      <c r="V33" s="236"/>
      <c r="W33" s="242"/>
      <c r="X33" s="236"/>
      <c r="Y33" s="242"/>
      <c r="Z33" s="236"/>
      <c r="AA33" s="242"/>
      <c r="AB33" s="236"/>
      <c r="AC33" s="242"/>
      <c r="AD33" s="236"/>
      <c r="AE33" s="242"/>
      <c r="AF33" s="236"/>
      <c r="AG33" s="242"/>
      <c r="AH33" s="236"/>
      <c r="AI33" s="242"/>
      <c r="AJ33" s="236"/>
      <c r="AK33" s="242"/>
      <c r="AL33" s="236"/>
      <c r="AM33" s="242"/>
      <c r="AN33" s="236"/>
      <c r="AO33" s="242"/>
      <c r="AP33" s="231"/>
      <c r="AQ33" s="231"/>
      <c r="AR33" s="230"/>
      <c r="AS33" s="232"/>
      <c r="AT33" s="231"/>
      <c r="AU33" s="231"/>
      <c r="AV33" s="230"/>
      <c r="AW33" s="232"/>
      <c r="AX33" s="231"/>
      <c r="AY33" s="231"/>
      <c r="AZ33" s="230"/>
      <c r="BA33" s="232"/>
      <c r="BB33" s="231"/>
      <c r="BC33" s="231"/>
      <c r="BD33" s="230"/>
      <c r="BE33" s="232"/>
      <c r="BF33" s="230"/>
      <c r="BG33" s="232"/>
      <c r="BH33" s="231"/>
      <c r="BI33" s="232"/>
      <c r="BJ33" s="1147" t="s">
        <v>57</v>
      </c>
      <c r="BK33" s="1390">
        <f>SUM(H33:BJ35)/4</f>
        <v>0</v>
      </c>
    </row>
    <row r="34" spans="1:63" ht="3" customHeight="1">
      <c r="A34" s="1372"/>
      <c r="B34" s="671"/>
      <c r="C34" s="1384"/>
      <c r="D34" s="1384"/>
      <c r="E34" s="1384"/>
      <c r="F34" s="1382"/>
      <c r="G34" s="1383"/>
      <c r="H34" s="1382"/>
      <c r="I34" s="1383"/>
      <c r="J34" s="1382"/>
      <c r="K34" s="1383"/>
      <c r="L34" s="1382"/>
      <c r="M34" s="1383"/>
      <c r="N34" s="1382"/>
      <c r="O34" s="1383"/>
      <c r="P34" s="1382"/>
      <c r="Q34" s="1383"/>
      <c r="R34" s="1382"/>
      <c r="S34" s="1383"/>
      <c r="T34" s="1382"/>
      <c r="U34" s="1383"/>
      <c r="V34" s="1382"/>
      <c r="W34" s="1383"/>
      <c r="X34" s="1382"/>
      <c r="Y34" s="1383"/>
      <c r="Z34" s="1382"/>
      <c r="AA34" s="1383"/>
      <c r="AB34" s="1382"/>
      <c r="AC34" s="1383"/>
      <c r="AD34" s="1382"/>
      <c r="AE34" s="1383"/>
      <c r="AF34" s="1382"/>
      <c r="AG34" s="1383"/>
      <c r="AH34" s="1382"/>
      <c r="AI34" s="1383"/>
      <c r="AJ34" s="1382"/>
      <c r="AK34" s="1383"/>
      <c r="AL34" s="1382"/>
      <c r="AM34" s="1383"/>
      <c r="AN34" s="1382"/>
      <c r="AO34" s="1383"/>
      <c r="AP34" s="1382"/>
      <c r="AQ34" s="1383"/>
      <c r="AR34" s="1382"/>
      <c r="AS34" s="1383"/>
      <c r="AT34" s="1382"/>
      <c r="AU34" s="1383"/>
      <c r="AV34" s="1382"/>
      <c r="AW34" s="1383"/>
      <c r="AX34" s="1382"/>
      <c r="AY34" s="1383"/>
      <c r="AZ34" s="1382"/>
      <c r="BA34" s="1383"/>
      <c r="BB34" s="1382"/>
      <c r="BC34" s="1383"/>
      <c r="BD34" s="1382"/>
      <c r="BE34" s="1383"/>
      <c r="BF34" s="1382"/>
      <c r="BG34" s="1383"/>
      <c r="BH34" s="1382"/>
      <c r="BI34" s="1383"/>
      <c r="BJ34" s="1148"/>
      <c r="BK34" s="1390"/>
    </row>
    <row r="35" spans="1:63" ht="6" customHeight="1">
      <c r="A35" s="1372"/>
      <c r="B35" s="671"/>
      <c r="C35" s="1384"/>
      <c r="D35" s="1384"/>
      <c r="E35" s="1384"/>
      <c r="F35" s="233"/>
      <c r="G35" s="234"/>
      <c r="H35" s="233"/>
      <c r="I35" s="235"/>
      <c r="J35" s="233"/>
      <c r="K35" s="235"/>
      <c r="L35" s="233"/>
      <c r="M35" s="235"/>
      <c r="N35" s="233"/>
      <c r="O35" s="235"/>
      <c r="P35" s="233"/>
      <c r="Q35" s="235"/>
      <c r="R35" s="233"/>
      <c r="S35" s="235"/>
      <c r="T35" s="233"/>
      <c r="U35" s="235"/>
      <c r="V35" s="233"/>
      <c r="W35" s="235"/>
      <c r="X35" s="233"/>
      <c r="Y35" s="235"/>
      <c r="Z35" s="233"/>
      <c r="AA35" s="235"/>
      <c r="AB35" s="233"/>
      <c r="AC35" s="235"/>
      <c r="AD35" s="233"/>
      <c r="AE35" s="235"/>
      <c r="AF35" s="233"/>
      <c r="AG35" s="235"/>
      <c r="AH35" s="233"/>
      <c r="AI35" s="235"/>
      <c r="AJ35" s="233"/>
      <c r="AK35" s="235"/>
      <c r="AL35" s="233"/>
      <c r="AM35" s="235"/>
      <c r="AN35" s="233"/>
      <c r="AO35" s="235"/>
      <c r="AP35" s="234"/>
      <c r="AQ35" s="234"/>
      <c r="AR35" s="233"/>
      <c r="AS35" s="235"/>
      <c r="AT35" s="234"/>
      <c r="AU35" s="234"/>
      <c r="AV35" s="233"/>
      <c r="AW35" s="235"/>
      <c r="AX35" s="234"/>
      <c r="AY35" s="234"/>
      <c r="AZ35" s="233"/>
      <c r="BA35" s="235"/>
      <c r="BB35" s="234"/>
      <c r="BC35" s="234"/>
      <c r="BD35" s="233"/>
      <c r="BE35" s="235"/>
      <c r="BF35" s="233"/>
      <c r="BG35" s="235"/>
      <c r="BH35" s="234"/>
      <c r="BI35" s="235"/>
      <c r="BJ35" s="687"/>
      <c r="BK35" s="1390"/>
    </row>
    <row r="36" spans="1:63" ht="6" customHeight="1">
      <c r="A36" s="1372"/>
      <c r="B36" s="671">
        <v>8</v>
      </c>
      <c r="C36" s="1384"/>
      <c r="D36" s="1384"/>
      <c r="E36" s="1384"/>
      <c r="F36" s="230"/>
      <c r="G36" s="231"/>
      <c r="H36" s="236"/>
      <c r="I36" s="242"/>
      <c r="J36" s="236"/>
      <c r="K36" s="242"/>
      <c r="L36" s="236"/>
      <c r="M36" s="242"/>
      <c r="N36" s="236"/>
      <c r="O36" s="242"/>
      <c r="P36" s="236"/>
      <c r="Q36" s="242"/>
      <c r="R36" s="236"/>
      <c r="S36" s="242"/>
      <c r="T36" s="236"/>
      <c r="U36" s="242"/>
      <c r="V36" s="236"/>
      <c r="W36" s="242"/>
      <c r="X36" s="236"/>
      <c r="Y36" s="242"/>
      <c r="Z36" s="236"/>
      <c r="AA36" s="242"/>
      <c r="AB36" s="236"/>
      <c r="AC36" s="242"/>
      <c r="AD36" s="236"/>
      <c r="AE36" s="242"/>
      <c r="AF36" s="236"/>
      <c r="AG36" s="242"/>
      <c r="AH36" s="236"/>
      <c r="AI36" s="242"/>
      <c r="AJ36" s="236"/>
      <c r="AK36" s="242"/>
      <c r="AL36" s="236"/>
      <c r="AM36" s="242"/>
      <c r="AN36" s="236"/>
      <c r="AO36" s="242"/>
      <c r="AP36" s="231"/>
      <c r="AQ36" s="231"/>
      <c r="AR36" s="230"/>
      <c r="AS36" s="232"/>
      <c r="AT36" s="231"/>
      <c r="AU36" s="231"/>
      <c r="AV36" s="230"/>
      <c r="AW36" s="232"/>
      <c r="AX36" s="231"/>
      <c r="AY36" s="231"/>
      <c r="AZ36" s="230"/>
      <c r="BA36" s="232"/>
      <c r="BB36" s="231"/>
      <c r="BC36" s="231"/>
      <c r="BD36" s="230"/>
      <c r="BE36" s="232"/>
      <c r="BF36" s="230"/>
      <c r="BG36" s="232"/>
      <c r="BH36" s="231"/>
      <c r="BI36" s="232"/>
      <c r="BJ36" s="1147" t="s">
        <v>57</v>
      </c>
      <c r="BK36" s="1390">
        <f>SUM(H36:BJ38)/4</f>
        <v>0</v>
      </c>
    </row>
    <row r="37" spans="1:63" ht="3" customHeight="1">
      <c r="A37" s="1372"/>
      <c r="B37" s="671"/>
      <c r="C37" s="1384"/>
      <c r="D37" s="1384"/>
      <c r="E37" s="1384"/>
      <c r="F37" s="1382"/>
      <c r="G37" s="1383"/>
      <c r="H37" s="1382"/>
      <c r="I37" s="1383"/>
      <c r="J37" s="1382"/>
      <c r="K37" s="1383"/>
      <c r="L37" s="1382"/>
      <c r="M37" s="1383"/>
      <c r="N37" s="1382"/>
      <c r="O37" s="1383"/>
      <c r="P37" s="1382"/>
      <c r="Q37" s="1383"/>
      <c r="R37" s="1382"/>
      <c r="S37" s="1383"/>
      <c r="T37" s="1382"/>
      <c r="U37" s="1383"/>
      <c r="V37" s="1382"/>
      <c r="W37" s="1383"/>
      <c r="X37" s="1382"/>
      <c r="Y37" s="1383"/>
      <c r="Z37" s="1382"/>
      <c r="AA37" s="1383"/>
      <c r="AB37" s="1382"/>
      <c r="AC37" s="1383"/>
      <c r="AD37" s="1382"/>
      <c r="AE37" s="1383"/>
      <c r="AF37" s="1382"/>
      <c r="AG37" s="1383"/>
      <c r="AH37" s="1382"/>
      <c r="AI37" s="1383"/>
      <c r="AJ37" s="1382"/>
      <c r="AK37" s="1383"/>
      <c r="AL37" s="1382"/>
      <c r="AM37" s="1383"/>
      <c r="AN37" s="1382"/>
      <c r="AO37" s="1383"/>
      <c r="AP37" s="1382"/>
      <c r="AQ37" s="1383"/>
      <c r="AR37" s="1382"/>
      <c r="AS37" s="1383"/>
      <c r="AT37" s="1382"/>
      <c r="AU37" s="1383"/>
      <c r="AV37" s="1382"/>
      <c r="AW37" s="1383"/>
      <c r="AX37" s="1382"/>
      <c r="AY37" s="1383"/>
      <c r="AZ37" s="1382"/>
      <c r="BA37" s="1383"/>
      <c r="BB37" s="1382"/>
      <c r="BC37" s="1383"/>
      <c r="BD37" s="1382"/>
      <c r="BE37" s="1383"/>
      <c r="BF37" s="1382"/>
      <c r="BG37" s="1383"/>
      <c r="BH37" s="1382"/>
      <c r="BI37" s="1383"/>
      <c r="BJ37" s="1148"/>
      <c r="BK37" s="1390"/>
    </row>
    <row r="38" spans="1:63" ht="6" customHeight="1">
      <c r="A38" s="1372"/>
      <c r="B38" s="671"/>
      <c r="C38" s="1384"/>
      <c r="D38" s="1384"/>
      <c r="E38" s="1384"/>
      <c r="F38" s="233"/>
      <c r="G38" s="234"/>
      <c r="H38" s="233"/>
      <c r="I38" s="235"/>
      <c r="J38" s="233"/>
      <c r="K38" s="235"/>
      <c r="L38" s="233"/>
      <c r="M38" s="235"/>
      <c r="N38" s="233"/>
      <c r="O38" s="235"/>
      <c r="P38" s="233"/>
      <c r="Q38" s="235"/>
      <c r="R38" s="233"/>
      <c r="S38" s="235"/>
      <c r="T38" s="233"/>
      <c r="U38" s="235"/>
      <c r="V38" s="233"/>
      <c r="W38" s="235"/>
      <c r="X38" s="233"/>
      <c r="Y38" s="235"/>
      <c r="Z38" s="233"/>
      <c r="AA38" s="235"/>
      <c r="AB38" s="233"/>
      <c r="AC38" s="235"/>
      <c r="AD38" s="233"/>
      <c r="AE38" s="235"/>
      <c r="AF38" s="233"/>
      <c r="AG38" s="235"/>
      <c r="AH38" s="233"/>
      <c r="AI38" s="235"/>
      <c r="AJ38" s="233"/>
      <c r="AK38" s="235"/>
      <c r="AL38" s="233"/>
      <c r="AM38" s="235"/>
      <c r="AN38" s="233"/>
      <c r="AO38" s="235"/>
      <c r="AP38" s="234"/>
      <c r="AQ38" s="234"/>
      <c r="AR38" s="233"/>
      <c r="AS38" s="235"/>
      <c r="AT38" s="234"/>
      <c r="AU38" s="234"/>
      <c r="AV38" s="233"/>
      <c r="AW38" s="235"/>
      <c r="AX38" s="234"/>
      <c r="AY38" s="234"/>
      <c r="AZ38" s="233"/>
      <c r="BA38" s="235"/>
      <c r="BB38" s="234"/>
      <c r="BC38" s="234"/>
      <c r="BD38" s="233"/>
      <c r="BE38" s="235"/>
      <c r="BF38" s="233"/>
      <c r="BG38" s="235"/>
      <c r="BH38" s="234"/>
      <c r="BI38" s="235"/>
      <c r="BJ38" s="687"/>
      <c r="BK38" s="1390"/>
    </row>
    <row r="39" spans="1:63" ht="6" customHeight="1">
      <c r="A39" s="1372"/>
      <c r="B39" s="671">
        <v>9</v>
      </c>
      <c r="C39" s="1384"/>
      <c r="D39" s="1384"/>
      <c r="E39" s="1384"/>
      <c r="F39" s="230"/>
      <c r="G39" s="231"/>
      <c r="H39" s="236"/>
      <c r="I39" s="242"/>
      <c r="J39" s="236"/>
      <c r="K39" s="242"/>
      <c r="L39" s="236"/>
      <c r="M39" s="242"/>
      <c r="N39" s="236"/>
      <c r="O39" s="242"/>
      <c r="P39" s="236"/>
      <c r="Q39" s="242"/>
      <c r="R39" s="236"/>
      <c r="S39" s="242"/>
      <c r="T39" s="236"/>
      <c r="U39" s="242"/>
      <c r="V39" s="236"/>
      <c r="W39" s="242"/>
      <c r="X39" s="236"/>
      <c r="Y39" s="242"/>
      <c r="Z39" s="236"/>
      <c r="AA39" s="242"/>
      <c r="AB39" s="236"/>
      <c r="AC39" s="242"/>
      <c r="AD39" s="236"/>
      <c r="AE39" s="242"/>
      <c r="AF39" s="236"/>
      <c r="AG39" s="242"/>
      <c r="AH39" s="236"/>
      <c r="AI39" s="242"/>
      <c r="AJ39" s="236"/>
      <c r="AK39" s="242"/>
      <c r="AL39" s="236"/>
      <c r="AM39" s="242"/>
      <c r="AN39" s="236"/>
      <c r="AO39" s="242"/>
      <c r="AP39" s="231"/>
      <c r="AQ39" s="231"/>
      <c r="AR39" s="230"/>
      <c r="AS39" s="232"/>
      <c r="AT39" s="231"/>
      <c r="AU39" s="231"/>
      <c r="AV39" s="230"/>
      <c r="AW39" s="232"/>
      <c r="AX39" s="231"/>
      <c r="AY39" s="231"/>
      <c r="AZ39" s="230"/>
      <c r="BA39" s="232"/>
      <c r="BB39" s="231"/>
      <c r="BC39" s="231"/>
      <c r="BD39" s="230"/>
      <c r="BE39" s="232"/>
      <c r="BF39" s="230"/>
      <c r="BG39" s="232"/>
      <c r="BH39" s="231"/>
      <c r="BI39" s="232"/>
      <c r="BJ39" s="1147" t="s">
        <v>57</v>
      </c>
      <c r="BK39" s="1390">
        <f>SUM(H39:BJ41)/4</f>
        <v>0</v>
      </c>
    </row>
    <row r="40" spans="1:63" ht="3" customHeight="1">
      <c r="A40" s="1372"/>
      <c r="B40" s="671"/>
      <c r="C40" s="1384"/>
      <c r="D40" s="1384"/>
      <c r="E40" s="1384"/>
      <c r="F40" s="1382"/>
      <c r="G40" s="1383"/>
      <c r="H40" s="1382"/>
      <c r="I40" s="1383"/>
      <c r="J40" s="1382"/>
      <c r="K40" s="1383"/>
      <c r="L40" s="1382"/>
      <c r="M40" s="1383"/>
      <c r="N40" s="1382"/>
      <c r="O40" s="1383"/>
      <c r="P40" s="1382"/>
      <c r="Q40" s="1383"/>
      <c r="R40" s="1382"/>
      <c r="S40" s="1383"/>
      <c r="T40" s="1382"/>
      <c r="U40" s="1383"/>
      <c r="V40" s="1382"/>
      <c r="W40" s="1383"/>
      <c r="X40" s="1382"/>
      <c r="Y40" s="1383"/>
      <c r="Z40" s="1382"/>
      <c r="AA40" s="1383"/>
      <c r="AB40" s="1382"/>
      <c r="AC40" s="1383"/>
      <c r="AD40" s="1382"/>
      <c r="AE40" s="1383"/>
      <c r="AF40" s="1382"/>
      <c r="AG40" s="1383"/>
      <c r="AH40" s="1382"/>
      <c r="AI40" s="1383"/>
      <c r="AJ40" s="1382"/>
      <c r="AK40" s="1383"/>
      <c r="AL40" s="1382"/>
      <c r="AM40" s="1383"/>
      <c r="AN40" s="1382"/>
      <c r="AO40" s="1383"/>
      <c r="AP40" s="1382"/>
      <c r="AQ40" s="1383"/>
      <c r="AR40" s="1382"/>
      <c r="AS40" s="1383"/>
      <c r="AT40" s="1382"/>
      <c r="AU40" s="1383"/>
      <c r="AV40" s="1382"/>
      <c r="AW40" s="1383"/>
      <c r="AX40" s="1382"/>
      <c r="AY40" s="1383"/>
      <c r="AZ40" s="1382"/>
      <c r="BA40" s="1383"/>
      <c r="BB40" s="1382"/>
      <c r="BC40" s="1383"/>
      <c r="BD40" s="1382"/>
      <c r="BE40" s="1383"/>
      <c r="BF40" s="1382"/>
      <c r="BG40" s="1383"/>
      <c r="BH40" s="1382"/>
      <c r="BI40" s="1383"/>
      <c r="BJ40" s="1148"/>
      <c r="BK40" s="1390"/>
    </row>
    <row r="41" spans="1:63" ht="6" customHeight="1">
      <c r="A41" s="1372"/>
      <c r="B41" s="671"/>
      <c r="C41" s="1384"/>
      <c r="D41" s="1384"/>
      <c r="E41" s="1384"/>
      <c r="F41" s="233"/>
      <c r="G41" s="234"/>
      <c r="H41" s="233"/>
      <c r="I41" s="235"/>
      <c r="J41" s="233"/>
      <c r="K41" s="235"/>
      <c r="L41" s="233"/>
      <c r="M41" s="235"/>
      <c r="N41" s="233"/>
      <c r="O41" s="235"/>
      <c r="P41" s="233"/>
      <c r="Q41" s="235"/>
      <c r="R41" s="233"/>
      <c r="S41" s="235"/>
      <c r="T41" s="233"/>
      <c r="U41" s="235"/>
      <c r="V41" s="233"/>
      <c r="W41" s="235"/>
      <c r="X41" s="233"/>
      <c r="Y41" s="235"/>
      <c r="Z41" s="233"/>
      <c r="AA41" s="235"/>
      <c r="AB41" s="233"/>
      <c r="AC41" s="235"/>
      <c r="AD41" s="233"/>
      <c r="AE41" s="235"/>
      <c r="AF41" s="233"/>
      <c r="AG41" s="235"/>
      <c r="AH41" s="233"/>
      <c r="AI41" s="235"/>
      <c r="AJ41" s="233"/>
      <c r="AK41" s="235"/>
      <c r="AL41" s="233"/>
      <c r="AM41" s="235"/>
      <c r="AN41" s="233"/>
      <c r="AO41" s="235"/>
      <c r="AP41" s="234"/>
      <c r="AQ41" s="234"/>
      <c r="AR41" s="233"/>
      <c r="AS41" s="235"/>
      <c r="AT41" s="234"/>
      <c r="AU41" s="234"/>
      <c r="AV41" s="233"/>
      <c r="AW41" s="235"/>
      <c r="AX41" s="234"/>
      <c r="AY41" s="234"/>
      <c r="AZ41" s="233"/>
      <c r="BA41" s="235"/>
      <c r="BB41" s="234"/>
      <c r="BC41" s="234"/>
      <c r="BD41" s="233"/>
      <c r="BE41" s="235"/>
      <c r="BF41" s="233"/>
      <c r="BG41" s="235"/>
      <c r="BH41" s="234"/>
      <c r="BI41" s="235"/>
      <c r="BJ41" s="687"/>
      <c r="BK41" s="1390"/>
    </row>
    <row r="42" spans="1:63" ht="6" customHeight="1">
      <c r="A42" s="1372"/>
      <c r="B42" s="671">
        <v>10</v>
      </c>
      <c r="C42" s="1384"/>
      <c r="D42" s="1384"/>
      <c r="E42" s="1384"/>
      <c r="F42" s="230"/>
      <c r="G42" s="231"/>
      <c r="H42" s="236"/>
      <c r="I42" s="242"/>
      <c r="J42" s="236"/>
      <c r="K42" s="242"/>
      <c r="L42" s="236"/>
      <c r="M42" s="242"/>
      <c r="N42" s="236"/>
      <c r="O42" s="242"/>
      <c r="P42" s="236"/>
      <c r="Q42" s="242"/>
      <c r="R42" s="236"/>
      <c r="S42" s="242"/>
      <c r="T42" s="236"/>
      <c r="U42" s="242"/>
      <c r="V42" s="236"/>
      <c r="W42" s="242"/>
      <c r="X42" s="236"/>
      <c r="Y42" s="242"/>
      <c r="Z42" s="236"/>
      <c r="AA42" s="242"/>
      <c r="AB42" s="236"/>
      <c r="AC42" s="242"/>
      <c r="AD42" s="236"/>
      <c r="AE42" s="242"/>
      <c r="AF42" s="236"/>
      <c r="AG42" s="242"/>
      <c r="AH42" s="236"/>
      <c r="AI42" s="242"/>
      <c r="AJ42" s="236"/>
      <c r="AK42" s="242"/>
      <c r="AL42" s="236"/>
      <c r="AM42" s="242"/>
      <c r="AN42" s="236"/>
      <c r="AO42" s="242"/>
      <c r="AP42" s="231"/>
      <c r="AQ42" s="231"/>
      <c r="AR42" s="230"/>
      <c r="AS42" s="232"/>
      <c r="AT42" s="231"/>
      <c r="AU42" s="231"/>
      <c r="AV42" s="230"/>
      <c r="AW42" s="232"/>
      <c r="AX42" s="231"/>
      <c r="AY42" s="231"/>
      <c r="AZ42" s="230"/>
      <c r="BA42" s="232"/>
      <c r="BB42" s="231"/>
      <c r="BC42" s="231"/>
      <c r="BD42" s="230"/>
      <c r="BE42" s="232"/>
      <c r="BF42" s="230"/>
      <c r="BG42" s="232"/>
      <c r="BH42" s="231"/>
      <c r="BI42" s="232"/>
      <c r="BJ42" s="1147" t="s">
        <v>57</v>
      </c>
      <c r="BK42" s="1390">
        <f>SUM(H42:BJ44)/4</f>
        <v>0</v>
      </c>
    </row>
    <row r="43" spans="1:63" ht="3" customHeight="1">
      <c r="A43" s="1372"/>
      <c r="B43" s="671"/>
      <c r="C43" s="1384"/>
      <c r="D43" s="1384"/>
      <c r="E43" s="1384"/>
      <c r="F43" s="1382"/>
      <c r="G43" s="1383"/>
      <c r="H43" s="1382"/>
      <c r="I43" s="1383"/>
      <c r="J43" s="1382"/>
      <c r="K43" s="1383"/>
      <c r="L43" s="1382"/>
      <c r="M43" s="1383"/>
      <c r="N43" s="1382"/>
      <c r="O43" s="1383"/>
      <c r="P43" s="1382"/>
      <c r="Q43" s="1383"/>
      <c r="R43" s="1382"/>
      <c r="S43" s="1383"/>
      <c r="T43" s="1382"/>
      <c r="U43" s="1383"/>
      <c r="V43" s="1382"/>
      <c r="W43" s="1383"/>
      <c r="X43" s="1382"/>
      <c r="Y43" s="1383"/>
      <c r="Z43" s="1382"/>
      <c r="AA43" s="1383"/>
      <c r="AB43" s="1382"/>
      <c r="AC43" s="1383"/>
      <c r="AD43" s="1382"/>
      <c r="AE43" s="1383"/>
      <c r="AF43" s="1382"/>
      <c r="AG43" s="1383"/>
      <c r="AH43" s="1382"/>
      <c r="AI43" s="1383"/>
      <c r="AJ43" s="1382"/>
      <c r="AK43" s="1383"/>
      <c r="AL43" s="1382"/>
      <c r="AM43" s="1383"/>
      <c r="AN43" s="1382"/>
      <c r="AO43" s="1383"/>
      <c r="AP43" s="1382"/>
      <c r="AQ43" s="1383"/>
      <c r="AR43" s="1382"/>
      <c r="AS43" s="1383"/>
      <c r="AT43" s="1382"/>
      <c r="AU43" s="1383"/>
      <c r="AV43" s="1382"/>
      <c r="AW43" s="1383"/>
      <c r="AX43" s="1382"/>
      <c r="AY43" s="1383"/>
      <c r="AZ43" s="1382"/>
      <c r="BA43" s="1383"/>
      <c r="BB43" s="1382"/>
      <c r="BC43" s="1383"/>
      <c r="BD43" s="1382"/>
      <c r="BE43" s="1383"/>
      <c r="BF43" s="1382"/>
      <c r="BG43" s="1383"/>
      <c r="BH43" s="1382"/>
      <c r="BI43" s="1383"/>
      <c r="BJ43" s="1148"/>
      <c r="BK43" s="1390"/>
    </row>
    <row r="44" spans="1:63" ht="6" customHeight="1">
      <c r="A44" s="1372"/>
      <c r="B44" s="671"/>
      <c r="C44" s="1384"/>
      <c r="D44" s="1384"/>
      <c r="E44" s="1384"/>
      <c r="F44" s="233"/>
      <c r="G44" s="234"/>
      <c r="H44" s="233"/>
      <c r="I44" s="235"/>
      <c r="J44" s="233"/>
      <c r="K44" s="235"/>
      <c r="L44" s="233"/>
      <c r="M44" s="235"/>
      <c r="N44" s="233"/>
      <c r="O44" s="235"/>
      <c r="P44" s="233"/>
      <c r="Q44" s="235"/>
      <c r="R44" s="233"/>
      <c r="S44" s="235"/>
      <c r="T44" s="233"/>
      <c r="U44" s="235"/>
      <c r="V44" s="233"/>
      <c r="W44" s="235"/>
      <c r="X44" s="233"/>
      <c r="Y44" s="235"/>
      <c r="Z44" s="233"/>
      <c r="AA44" s="235"/>
      <c r="AB44" s="233"/>
      <c r="AC44" s="235"/>
      <c r="AD44" s="233"/>
      <c r="AE44" s="235"/>
      <c r="AF44" s="233"/>
      <c r="AG44" s="235"/>
      <c r="AH44" s="233"/>
      <c r="AI44" s="235"/>
      <c r="AJ44" s="233"/>
      <c r="AK44" s="235"/>
      <c r="AL44" s="233"/>
      <c r="AM44" s="235"/>
      <c r="AN44" s="233"/>
      <c r="AO44" s="235"/>
      <c r="AP44" s="234"/>
      <c r="AQ44" s="234"/>
      <c r="AR44" s="233"/>
      <c r="AS44" s="235"/>
      <c r="AT44" s="234"/>
      <c r="AU44" s="234"/>
      <c r="AV44" s="233"/>
      <c r="AW44" s="235"/>
      <c r="AX44" s="234"/>
      <c r="AY44" s="234"/>
      <c r="AZ44" s="233"/>
      <c r="BA44" s="235"/>
      <c r="BB44" s="234"/>
      <c r="BC44" s="234"/>
      <c r="BD44" s="233"/>
      <c r="BE44" s="235"/>
      <c r="BF44" s="233"/>
      <c r="BG44" s="235"/>
      <c r="BH44" s="234"/>
      <c r="BI44" s="235"/>
      <c r="BJ44" s="687"/>
      <c r="BK44" s="1390"/>
    </row>
    <row r="45" spans="1:63" ht="6" customHeight="1">
      <c r="A45" s="1372"/>
      <c r="B45" s="671">
        <v>11</v>
      </c>
      <c r="C45" s="1384"/>
      <c r="D45" s="1384"/>
      <c r="E45" s="1384"/>
      <c r="F45" s="230"/>
      <c r="G45" s="231"/>
      <c r="H45" s="236"/>
      <c r="I45" s="242"/>
      <c r="J45" s="236"/>
      <c r="K45" s="242"/>
      <c r="L45" s="236"/>
      <c r="M45" s="242"/>
      <c r="N45" s="236"/>
      <c r="O45" s="242"/>
      <c r="P45" s="236"/>
      <c r="Q45" s="242"/>
      <c r="R45" s="236"/>
      <c r="S45" s="242"/>
      <c r="T45" s="236"/>
      <c r="U45" s="242"/>
      <c r="V45" s="236"/>
      <c r="W45" s="242"/>
      <c r="X45" s="236"/>
      <c r="Y45" s="242"/>
      <c r="Z45" s="236"/>
      <c r="AA45" s="242"/>
      <c r="AB45" s="236"/>
      <c r="AC45" s="242"/>
      <c r="AD45" s="236"/>
      <c r="AE45" s="242"/>
      <c r="AF45" s="236"/>
      <c r="AG45" s="242"/>
      <c r="AH45" s="236"/>
      <c r="AI45" s="242"/>
      <c r="AJ45" s="236"/>
      <c r="AK45" s="242"/>
      <c r="AL45" s="236"/>
      <c r="AM45" s="242"/>
      <c r="AN45" s="236"/>
      <c r="AO45" s="242"/>
      <c r="AP45" s="231"/>
      <c r="AQ45" s="231"/>
      <c r="AR45" s="230"/>
      <c r="AS45" s="232"/>
      <c r="AT45" s="231"/>
      <c r="AU45" s="231"/>
      <c r="AV45" s="230"/>
      <c r="AW45" s="232"/>
      <c r="AX45" s="231"/>
      <c r="AY45" s="231"/>
      <c r="AZ45" s="230"/>
      <c r="BA45" s="232"/>
      <c r="BB45" s="231"/>
      <c r="BC45" s="231"/>
      <c r="BD45" s="230"/>
      <c r="BE45" s="232"/>
      <c r="BF45" s="230"/>
      <c r="BG45" s="232"/>
      <c r="BH45" s="231"/>
      <c r="BI45" s="232"/>
      <c r="BJ45" s="1147" t="s">
        <v>57</v>
      </c>
      <c r="BK45" s="1390">
        <f>SUM(H45:BJ47)/4</f>
        <v>0</v>
      </c>
    </row>
    <row r="46" spans="1:63" ht="3" customHeight="1">
      <c r="A46" s="1372"/>
      <c r="B46" s="671"/>
      <c r="C46" s="1384"/>
      <c r="D46" s="1384"/>
      <c r="E46" s="1384"/>
      <c r="F46" s="1382"/>
      <c r="G46" s="1383"/>
      <c r="H46" s="1382"/>
      <c r="I46" s="1383"/>
      <c r="J46" s="1382"/>
      <c r="K46" s="1383"/>
      <c r="L46" s="1382"/>
      <c r="M46" s="1383"/>
      <c r="N46" s="1382"/>
      <c r="O46" s="1383"/>
      <c r="P46" s="1382"/>
      <c r="Q46" s="1383"/>
      <c r="R46" s="1382"/>
      <c r="S46" s="1383"/>
      <c r="T46" s="1382"/>
      <c r="U46" s="1383"/>
      <c r="V46" s="1382"/>
      <c r="W46" s="1383"/>
      <c r="X46" s="1382"/>
      <c r="Y46" s="1383"/>
      <c r="Z46" s="1382"/>
      <c r="AA46" s="1383"/>
      <c r="AB46" s="1382"/>
      <c r="AC46" s="1383"/>
      <c r="AD46" s="1382"/>
      <c r="AE46" s="1383"/>
      <c r="AF46" s="1382"/>
      <c r="AG46" s="1383"/>
      <c r="AH46" s="1382"/>
      <c r="AI46" s="1383"/>
      <c r="AJ46" s="1382"/>
      <c r="AK46" s="1383"/>
      <c r="AL46" s="1382"/>
      <c r="AM46" s="1383"/>
      <c r="AN46" s="1382"/>
      <c r="AO46" s="1383"/>
      <c r="AP46" s="1382"/>
      <c r="AQ46" s="1383"/>
      <c r="AR46" s="1382"/>
      <c r="AS46" s="1383"/>
      <c r="AT46" s="1382"/>
      <c r="AU46" s="1383"/>
      <c r="AV46" s="1382"/>
      <c r="AW46" s="1383"/>
      <c r="AX46" s="1382"/>
      <c r="AY46" s="1383"/>
      <c r="AZ46" s="1382"/>
      <c r="BA46" s="1383"/>
      <c r="BB46" s="1382"/>
      <c r="BC46" s="1383"/>
      <c r="BD46" s="1382"/>
      <c r="BE46" s="1383"/>
      <c r="BF46" s="1382"/>
      <c r="BG46" s="1383"/>
      <c r="BH46" s="1382"/>
      <c r="BI46" s="1383"/>
      <c r="BJ46" s="1148"/>
      <c r="BK46" s="1390"/>
    </row>
    <row r="47" spans="1:63" ht="6" customHeight="1">
      <c r="A47" s="1372"/>
      <c r="B47" s="671"/>
      <c r="C47" s="1384"/>
      <c r="D47" s="1384"/>
      <c r="E47" s="1384"/>
      <c r="F47" s="233"/>
      <c r="G47" s="234"/>
      <c r="H47" s="233"/>
      <c r="I47" s="235"/>
      <c r="J47" s="233"/>
      <c r="K47" s="235"/>
      <c r="L47" s="233"/>
      <c r="M47" s="235"/>
      <c r="N47" s="233"/>
      <c r="O47" s="235"/>
      <c r="P47" s="233"/>
      <c r="Q47" s="235"/>
      <c r="R47" s="233"/>
      <c r="S47" s="235"/>
      <c r="T47" s="233"/>
      <c r="U47" s="235"/>
      <c r="V47" s="233"/>
      <c r="W47" s="235"/>
      <c r="X47" s="233"/>
      <c r="Y47" s="235"/>
      <c r="Z47" s="233"/>
      <c r="AA47" s="235"/>
      <c r="AB47" s="233"/>
      <c r="AC47" s="235"/>
      <c r="AD47" s="233"/>
      <c r="AE47" s="235"/>
      <c r="AF47" s="233"/>
      <c r="AG47" s="235"/>
      <c r="AH47" s="233"/>
      <c r="AI47" s="235"/>
      <c r="AJ47" s="233"/>
      <c r="AK47" s="235"/>
      <c r="AL47" s="233"/>
      <c r="AM47" s="235"/>
      <c r="AN47" s="233"/>
      <c r="AO47" s="235"/>
      <c r="AP47" s="234"/>
      <c r="AQ47" s="234"/>
      <c r="AR47" s="233"/>
      <c r="AS47" s="235"/>
      <c r="AT47" s="234"/>
      <c r="AU47" s="234"/>
      <c r="AV47" s="233"/>
      <c r="AW47" s="235"/>
      <c r="AX47" s="234"/>
      <c r="AY47" s="234"/>
      <c r="AZ47" s="233"/>
      <c r="BA47" s="235"/>
      <c r="BB47" s="234"/>
      <c r="BC47" s="234"/>
      <c r="BD47" s="233"/>
      <c r="BE47" s="235"/>
      <c r="BF47" s="233"/>
      <c r="BG47" s="235"/>
      <c r="BH47" s="234"/>
      <c r="BI47" s="235"/>
      <c r="BJ47" s="687"/>
      <c r="BK47" s="1390"/>
    </row>
    <row r="48" spans="1:63" ht="6" customHeight="1">
      <c r="A48" s="1372"/>
      <c r="B48" s="671">
        <v>12</v>
      </c>
      <c r="C48" s="1384"/>
      <c r="D48" s="1384"/>
      <c r="E48" s="1384"/>
      <c r="F48" s="230"/>
      <c r="G48" s="231"/>
      <c r="H48" s="236"/>
      <c r="I48" s="242"/>
      <c r="J48" s="236"/>
      <c r="K48" s="242"/>
      <c r="L48" s="236"/>
      <c r="M48" s="242"/>
      <c r="N48" s="236"/>
      <c r="O48" s="242"/>
      <c r="P48" s="236"/>
      <c r="Q48" s="242"/>
      <c r="R48" s="236"/>
      <c r="S48" s="242"/>
      <c r="T48" s="236"/>
      <c r="U48" s="242"/>
      <c r="V48" s="236"/>
      <c r="W48" s="242"/>
      <c r="X48" s="236"/>
      <c r="Y48" s="242"/>
      <c r="Z48" s="236"/>
      <c r="AA48" s="242"/>
      <c r="AB48" s="236"/>
      <c r="AC48" s="242"/>
      <c r="AD48" s="236"/>
      <c r="AE48" s="242"/>
      <c r="AF48" s="236"/>
      <c r="AG48" s="242"/>
      <c r="AH48" s="236"/>
      <c r="AI48" s="242"/>
      <c r="AJ48" s="236"/>
      <c r="AK48" s="242"/>
      <c r="AL48" s="236"/>
      <c r="AM48" s="242"/>
      <c r="AN48" s="236"/>
      <c r="AO48" s="242"/>
      <c r="AP48" s="231"/>
      <c r="AQ48" s="231"/>
      <c r="AR48" s="230"/>
      <c r="AS48" s="232"/>
      <c r="AT48" s="231"/>
      <c r="AU48" s="231"/>
      <c r="AV48" s="230"/>
      <c r="AW48" s="232"/>
      <c r="AX48" s="231"/>
      <c r="AY48" s="231"/>
      <c r="AZ48" s="230"/>
      <c r="BA48" s="232"/>
      <c r="BB48" s="231"/>
      <c r="BC48" s="231"/>
      <c r="BD48" s="230"/>
      <c r="BE48" s="232"/>
      <c r="BF48" s="230"/>
      <c r="BG48" s="232"/>
      <c r="BH48" s="231"/>
      <c r="BI48" s="232"/>
      <c r="BJ48" s="1147" t="s">
        <v>57</v>
      </c>
      <c r="BK48" s="1390">
        <f>SUM(H48:BI50)/4</f>
        <v>0</v>
      </c>
    </row>
    <row r="49" spans="1:63" ht="3" customHeight="1">
      <c r="A49" s="1372"/>
      <c r="B49" s="671"/>
      <c r="C49" s="1384"/>
      <c r="D49" s="1384"/>
      <c r="E49" s="1384"/>
      <c r="F49" s="1382"/>
      <c r="G49" s="1383"/>
      <c r="H49" s="1382"/>
      <c r="I49" s="1383"/>
      <c r="J49" s="1382"/>
      <c r="K49" s="1383"/>
      <c r="L49" s="1382"/>
      <c r="M49" s="1383"/>
      <c r="N49" s="1382"/>
      <c r="O49" s="1383"/>
      <c r="P49" s="1382"/>
      <c r="Q49" s="1383"/>
      <c r="R49" s="1382"/>
      <c r="S49" s="1383"/>
      <c r="T49" s="1382"/>
      <c r="U49" s="1383"/>
      <c r="V49" s="1382"/>
      <c r="W49" s="1383"/>
      <c r="X49" s="1382"/>
      <c r="Y49" s="1383"/>
      <c r="Z49" s="1382"/>
      <c r="AA49" s="1383"/>
      <c r="AB49" s="1382"/>
      <c r="AC49" s="1383"/>
      <c r="AD49" s="1382"/>
      <c r="AE49" s="1383"/>
      <c r="AF49" s="1382"/>
      <c r="AG49" s="1383"/>
      <c r="AH49" s="1382"/>
      <c r="AI49" s="1383"/>
      <c r="AJ49" s="1382"/>
      <c r="AK49" s="1383"/>
      <c r="AL49" s="1382"/>
      <c r="AM49" s="1383"/>
      <c r="AN49" s="1382"/>
      <c r="AO49" s="1383"/>
      <c r="AP49" s="1382"/>
      <c r="AQ49" s="1383"/>
      <c r="AR49" s="1382"/>
      <c r="AS49" s="1383"/>
      <c r="AT49" s="1382"/>
      <c r="AU49" s="1383"/>
      <c r="AV49" s="1382"/>
      <c r="AW49" s="1383"/>
      <c r="AX49" s="1382"/>
      <c r="AY49" s="1383"/>
      <c r="AZ49" s="1382"/>
      <c r="BA49" s="1383"/>
      <c r="BB49" s="1382"/>
      <c r="BC49" s="1383"/>
      <c r="BD49" s="1382"/>
      <c r="BE49" s="1383"/>
      <c r="BF49" s="1382"/>
      <c r="BG49" s="1383"/>
      <c r="BH49" s="1382"/>
      <c r="BI49" s="1383"/>
      <c r="BJ49" s="1148"/>
      <c r="BK49" s="1390"/>
    </row>
    <row r="50" spans="1:63" ht="6" customHeight="1">
      <c r="A50" s="1372"/>
      <c r="B50" s="671"/>
      <c r="C50" s="1384"/>
      <c r="D50" s="1384"/>
      <c r="E50" s="1384"/>
      <c r="F50" s="233"/>
      <c r="G50" s="234"/>
      <c r="H50" s="233"/>
      <c r="I50" s="235"/>
      <c r="J50" s="233"/>
      <c r="K50" s="235"/>
      <c r="L50" s="233"/>
      <c r="M50" s="235"/>
      <c r="N50" s="233"/>
      <c r="O50" s="235"/>
      <c r="P50" s="233"/>
      <c r="Q50" s="235"/>
      <c r="R50" s="233"/>
      <c r="S50" s="235"/>
      <c r="T50" s="233"/>
      <c r="U50" s="235"/>
      <c r="V50" s="233"/>
      <c r="W50" s="235"/>
      <c r="X50" s="233"/>
      <c r="Y50" s="235"/>
      <c r="Z50" s="233"/>
      <c r="AA50" s="235"/>
      <c r="AB50" s="233"/>
      <c r="AC50" s="235"/>
      <c r="AD50" s="233"/>
      <c r="AE50" s="235"/>
      <c r="AF50" s="233"/>
      <c r="AG50" s="235"/>
      <c r="AH50" s="233"/>
      <c r="AI50" s="235"/>
      <c r="AJ50" s="233"/>
      <c r="AK50" s="235"/>
      <c r="AL50" s="233"/>
      <c r="AM50" s="235"/>
      <c r="AN50" s="233"/>
      <c r="AO50" s="235"/>
      <c r="AP50" s="234"/>
      <c r="AQ50" s="234"/>
      <c r="AR50" s="233"/>
      <c r="AS50" s="235"/>
      <c r="AT50" s="234"/>
      <c r="AU50" s="234"/>
      <c r="AV50" s="233"/>
      <c r="AW50" s="235"/>
      <c r="AX50" s="234"/>
      <c r="AY50" s="234"/>
      <c r="AZ50" s="233"/>
      <c r="BA50" s="235"/>
      <c r="BB50" s="234"/>
      <c r="BC50" s="234"/>
      <c r="BD50" s="233"/>
      <c r="BE50" s="235"/>
      <c r="BF50" s="233"/>
      <c r="BG50" s="235"/>
      <c r="BH50" s="234"/>
      <c r="BI50" s="235"/>
      <c r="BJ50" s="687"/>
      <c r="BK50" s="1390"/>
    </row>
    <row r="51" spans="1:63" ht="6" customHeight="1">
      <c r="A51" s="1372"/>
      <c r="B51" s="671">
        <v>13</v>
      </c>
      <c r="C51" s="1384"/>
      <c r="D51" s="1384"/>
      <c r="E51" s="1384"/>
      <c r="F51" s="230"/>
      <c r="G51" s="231"/>
      <c r="H51" s="236"/>
      <c r="I51" s="242"/>
      <c r="J51" s="236"/>
      <c r="K51" s="242"/>
      <c r="L51" s="236"/>
      <c r="M51" s="242"/>
      <c r="N51" s="236"/>
      <c r="O51" s="242"/>
      <c r="P51" s="236"/>
      <c r="Q51" s="242"/>
      <c r="R51" s="236"/>
      <c r="S51" s="242"/>
      <c r="T51" s="236"/>
      <c r="U51" s="242"/>
      <c r="V51" s="236"/>
      <c r="W51" s="242"/>
      <c r="X51" s="236"/>
      <c r="Y51" s="242"/>
      <c r="Z51" s="236"/>
      <c r="AA51" s="242"/>
      <c r="AB51" s="236"/>
      <c r="AC51" s="242"/>
      <c r="AD51" s="236"/>
      <c r="AE51" s="242"/>
      <c r="AF51" s="236"/>
      <c r="AG51" s="242"/>
      <c r="AH51" s="236"/>
      <c r="AI51" s="242"/>
      <c r="AJ51" s="236"/>
      <c r="AK51" s="242"/>
      <c r="AL51" s="236"/>
      <c r="AM51" s="242"/>
      <c r="AN51" s="236"/>
      <c r="AO51" s="242"/>
      <c r="AP51" s="231"/>
      <c r="AQ51" s="231"/>
      <c r="AR51" s="230"/>
      <c r="AS51" s="232"/>
      <c r="AT51" s="231"/>
      <c r="AU51" s="231"/>
      <c r="AV51" s="230"/>
      <c r="AW51" s="232"/>
      <c r="AX51" s="231"/>
      <c r="AY51" s="231"/>
      <c r="AZ51" s="230"/>
      <c r="BA51" s="232"/>
      <c r="BB51" s="231"/>
      <c r="BC51" s="231"/>
      <c r="BD51" s="230"/>
      <c r="BE51" s="232"/>
      <c r="BF51" s="230"/>
      <c r="BG51" s="232"/>
      <c r="BH51" s="231"/>
      <c r="BI51" s="232"/>
      <c r="BJ51" s="1147" t="s">
        <v>57</v>
      </c>
      <c r="BK51" s="1390">
        <f>SUM(H51:BJ53)/4</f>
        <v>0</v>
      </c>
    </row>
    <row r="52" spans="1:63" ht="3" customHeight="1">
      <c r="A52" s="1372"/>
      <c r="B52" s="671"/>
      <c r="C52" s="1384"/>
      <c r="D52" s="1384"/>
      <c r="E52" s="1384"/>
      <c r="F52" s="1382"/>
      <c r="G52" s="1383"/>
      <c r="H52" s="1382"/>
      <c r="I52" s="1383"/>
      <c r="J52" s="1382"/>
      <c r="K52" s="1383"/>
      <c r="L52" s="1382"/>
      <c r="M52" s="1383"/>
      <c r="N52" s="1382"/>
      <c r="O52" s="1383"/>
      <c r="P52" s="1382"/>
      <c r="Q52" s="1383"/>
      <c r="R52" s="1382"/>
      <c r="S52" s="1383"/>
      <c r="T52" s="1382"/>
      <c r="U52" s="1383"/>
      <c r="V52" s="1382"/>
      <c r="W52" s="1383"/>
      <c r="X52" s="1382"/>
      <c r="Y52" s="1383"/>
      <c r="Z52" s="1382"/>
      <c r="AA52" s="1383"/>
      <c r="AB52" s="1382"/>
      <c r="AC52" s="1383"/>
      <c r="AD52" s="1382"/>
      <c r="AE52" s="1383"/>
      <c r="AF52" s="1382"/>
      <c r="AG52" s="1383"/>
      <c r="AH52" s="1382"/>
      <c r="AI52" s="1383"/>
      <c r="AJ52" s="1382"/>
      <c r="AK52" s="1383"/>
      <c r="AL52" s="1382"/>
      <c r="AM52" s="1383"/>
      <c r="AN52" s="1382"/>
      <c r="AO52" s="1383"/>
      <c r="AP52" s="1382"/>
      <c r="AQ52" s="1383"/>
      <c r="AR52" s="1382"/>
      <c r="AS52" s="1383"/>
      <c r="AT52" s="1382"/>
      <c r="AU52" s="1383"/>
      <c r="AV52" s="1382"/>
      <c r="AW52" s="1383"/>
      <c r="AX52" s="1382"/>
      <c r="AY52" s="1383"/>
      <c r="AZ52" s="1382"/>
      <c r="BA52" s="1383"/>
      <c r="BB52" s="1382"/>
      <c r="BC52" s="1383"/>
      <c r="BD52" s="1382"/>
      <c r="BE52" s="1383"/>
      <c r="BF52" s="1382"/>
      <c r="BG52" s="1383"/>
      <c r="BH52" s="1382"/>
      <c r="BI52" s="1383"/>
      <c r="BJ52" s="1148"/>
      <c r="BK52" s="1390"/>
    </row>
    <row r="53" spans="1:63" ht="6" customHeight="1">
      <c r="A53" s="1372"/>
      <c r="B53" s="671"/>
      <c r="C53" s="1384"/>
      <c r="D53" s="1384"/>
      <c r="E53" s="1384"/>
      <c r="F53" s="233"/>
      <c r="G53" s="234"/>
      <c r="H53" s="233"/>
      <c r="I53" s="235"/>
      <c r="J53" s="233"/>
      <c r="K53" s="235"/>
      <c r="L53" s="233"/>
      <c r="M53" s="235"/>
      <c r="N53" s="233"/>
      <c r="O53" s="235"/>
      <c r="P53" s="233"/>
      <c r="Q53" s="235"/>
      <c r="R53" s="233"/>
      <c r="S53" s="235"/>
      <c r="T53" s="233"/>
      <c r="U53" s="235"/>
      <c r="V53" s="233"/>
      <c r="W53" s="235"/>
      <c r="X53" s="233"/>
      <c r="Y53" s="235"/>
      <c r="Z53" s="233"/>
      <c r="AA53" s="235"/>
      <c r="AB53" s="233"/>
      <c r="AC53" s="235"/>
      <c r="AD53" s="233"/>
      <c r="AE53" s="235"/>
      <c r="AF53" s="233"/>
      <c r="AG53" s="235"/>
      <c r="AH53" s="233"/>
      <c r="AI53" s="235"/>
      <c r="AJ53" s="233"/>
      <c r="AK53" s="235"/>
      <c r="AL53" s="233"/>
      <c r="AM53" s="235"/>
      <c r="AN53" s="233"/>
      <c r="AO53" s="235"/>
      <c r="AP53" s="234"/>
      <c r="AQ53" s="234"/>
      <c r="AR53" s="233"/>
      <c r="AS53" s="235"/>
      <c r="AT53" s="234"/>
      <c r="AU53" s="234"/>
      <c r="AV53" s="233"/>
      <c r="AW53" s="235"/>
      <c r="AX53" s="234"/>
      <c r="AY53" s="234"/>
      <c r="AZ53" s="233"/>
      <c r="BA53" s="235"/>
      <c r="BB53" s="234"/>
      <c r="BC53" s="234"/>
      <c r="BD53" s="233"/>
      <c r="BE53" s="235"/>
      <c r="BF53" s="233"/>
      <c r="BG53" s="235"/>
      <c r="BH53" s="234"/>
      <c r="BI53" s="235"/>
      <c r="BJ53" s="687"/>
      <c r="BK53" s="1390"/>
    </row>
    <row r="54" spans="1:63" ht="6" customHeight="1">
      <c r="A54" s="1372"/>
      <c r="B54" s="671">
        <v>14</v>
      </c>
      <c r="C54" s="1384"/>
      <c r="D54" s="1384"/>
      <c r="E54" s="1384"/>
      <c r="F54" s="230"/>
      <c r="G54" s="231"/>
      <c r="H54" s="236"/>
      <c r="I54" s="242"/>
      <c r="J54" s="236"/>
      <c r="K54" s="242"/>
      <c r="L54" s="236"/>
      <c r="M54" s="242"/>
      <c r="N54" s="236"/>
      <c r="O54" s="242"/>
      <c r="P54" s="236"/>
      <c r="Q54" s="242"/>
      <c r="R54" s="236"/>
      <c r="S54" s="242"/>
      <c r="T54" s="236"/>
      <c r="U54" s="242"/>
      <c r="V54" s="236"/>
      <c r="W54" s="242"/>
      <c r="X54" s="236"/>
      <c r="Y54" s="242"/>
      <c r="Z54" s="236"/>
      <c r="AA54" s="242"/>
      <c r="AB54" s="236"/>
      <c r="AC54" s="242"/>
      <c r="AD54" s="236"/>
      <c r="AE54" s="242"/>
      <c r="AF54" s="236"/>
      <c r="AG54" s="242"/>
      <c r="AH54" s="236"/>
      <c r="AI54" s="242"/>
      <c r="AJ54" s="236"/>
      <c r="AK54" s="242"/>
      <c r="AL54" s="236"/>
      <c r="AM54" s="242"/>
      <c r="AN54" s="236"/>
      <c r="AO54" s="242"/>
      <c r="AP54" s="231"/>
      <c r="AQ54" s="231"/>
      <c r="AR54" s="230"/>
      <c r="AS54" s="232"/>
      <c r="AT54" s="231"/>
      <c r="AU54" s="231"/>
      <c r="AV54" s="230"/>
      <c r="AW54" s="232"/>
      <c r="AX54" s="231"/>
      <c r="AY54" s="231"/>
      <c r="AZ54" s="230"/>
      <c r="BA54" s="232"/>
      <c r="BB54" s="231"/>
      <c r="BC54" s="231"/>
      <c r="BD54" s="230"/>
      <c r="BE54" s="232"/>
      <c r="BF54" s="230"/>
      <c r="BG54" s="232"/>
      <c r="BH54" s="231"/>
      <c r="BI54" s="232"/>
      <c r="BJ54" s="1147" t="s">
        <v>57</v>
      </c>
      <c r="BK54" s="1391">
        <f>SUM(H54:BJ56)/4</f>
        <v>0</v>
      </c>
    </row>
    <row r="55" spans="1:63" ht="3" customHeight="1">
      <c r="A55" s="1372"/>
      <c r="B55" s="671"/>
      <c r="C55" s="1384"/>
      <c r="D55" s="1384"/>
      <c r="E55" s="1384"/>
      <c r="F55" s="1382"/>
      <c r="G55" s="1383"/>
      <c r="H55" s="1382"/>
      <c r="I55" s="1383"/>
      <c r="J55" s="1382"/>
      <c r="K55" s="1383"/>
      <c r="L55" s="1382"/>
      <c r="M55" s="1383"/>
      <c r="N55" s="1382"/>
      <c r="O55" s="1383"/>
      <c r="P55" s="1382"/>
      <c r="Q55" s="1383"/>
      <c r="R55" s="1382"/>
      <c r="S55" s="1383"/>
      <c r="T55" s="1382"/>
      <c r="U55" s="1383"/>
      <c r="V55" s="1382"/>
      <c r="W55" s="1383"/>
      <c r="X55" s="1382"/>
      <c r="Y55" s="1383"/>
      <c r="Z55" s="1382"/>
      <c r="AA55" s="1383"/>
      <c r="AB55" s="1382"/>
      <c r="AC55" s="1383"/>
      <c r="AD55" s="1382"/>
      <c r="AE55" s="1383"/>
      <c r="AF55" s="1382"/>
      <c r="AG55" s="1383"/>
      <c r="AH55" s="1382"/>
      <c r="AI55" s="1383"/>
      <c r="AJ55" s="1382"/>
      <c r="AK55" s="1383"/>
      <c r="AL55" s="1382"/>
      <c r="AM55" s="1383"/>
      <c r="AN55" s="1382"/>
      <c r="AO55" s="1383"/>
      <c r="AP55" s="1382"/>
      <c r="AQ55" s="1383"/>
      <c r="AR55" s="1382"/>
      <c r="AS55" s="1383"/>
      <c r="AT55" s="1382"/>
      <c r="AU55" s="1383"/>
      <c r="AV55" s="1382"/>
      <c r="AW55" s="1383"/>
      <c r="AX55" s="1382"/>
      <c r="AY55" s="1383"/>
      <c r="AZ55" s="1382"/>
      <c r="BA55" s="1383"/>
      <c r="BB55" s="1382"/>
      <c r="BC55" s="1383"/>
      <c r="BD55" s="1382"/>
      <c r="BE55" s="1383"/>
      <c r="BF55" s="1382"/>
      <c r="BG55" s="1383"/>
      <c r="BH55" s="1382"/>
      <c r="BI55" s="1383"/>
      <c r="BJ55" s="1148"/>
      <c r="BK55" s="1391"/>
    </row>
    <row r="56" spans="1:63" ht="6" customHeight="1">
      <c r="A56" s="1372"/>
      <c r="B56" s="671"/>
      <c r="C56" s="1384"/>
      <c r="D56" s="1384"/>
      <c r="E56" s="1384"/>
      <c r="F56" s="233"/>
      <c r="G56" s="234"/>
      <c r="H56" s="233"/>
      <c r="I56" s="235"/>
      <c r="J56" s="233"/>
      <c r="K56" s="235"/>
      <c r="L56" s="233"/>
      <c r="M56" s="235"/>
      <c r="N56" s="233"/>
      <c r="O56" s="235"/>
      <c r="P56" s="233"/>
      <c r="Q56" s="235"/>
      <c r="R56" s="233"/>
      <c r="S56" s="235"/>
      <c r="T56" s="233"/>
      <c r="U56" s="235"/>
      <c r="V56" s="233"/>
      <c r="W56" s="235"/>
      <c r="X56" s="233"/>
      <c r="Y56" s="235"/>
      <c r="Z56" s="233"/>
      <c r="AA56" s="235"/>
      <c r="AB56" s="233"/>
      <c r="AC56" s="235"/>
      <c r="AD56" s="233"/>
      <c r="AE56" s="235"/>
      <c r="AF56" s="233"/>
      <c r="AG56" s="235"/>
      <c r="AH56" s="233"/>
      <c r="AI56" s="235"/>
      <c r="AJ56" s="233"/>
      <c r="AK56" s="235"/>
      <c r="AL56" s="233"/>
      <c r="AM56" s="235"/>
      <c r="AN56" s="233"/>
      <c r="AO56" s="235"/>
      <c r="AP56" s="234"/>
      <c r="AQ56" s="234"/>
      <c r="AR56" s="233"/>
      <c r="AS56" s="235"/>
      <c r="AT56" s="234"/>
      <c r="AU56" s="234"/>
      <c r="AV56" s="233"/>
      <c r="AW56" s="235"/>
      <c r="AX56" s="234"/>
      <c r="AY56" s="234"/>
      <c r="AZ56" s="233"/>
      <c r="BA56" s="235"/>
      <c r="BB56" s="234"/>
      <c r="BC56" s="234"/>
      <c r="BD56" s="233"/>
      <c r="BE56" s="235"/>
      <c r="BF56" s="233"/>
      <c r="BG56" s="235"/>
      <c r="BH56" s="234"/>
      <c r="BI56" s="235"/>
      <c r="BJ56" s="687"/>
      <c r="BK56" s="1391"/>
    </row>
    <row r="57" spans="1:63" ht="6" customHeight="1">
      <c r="A57" s="1372"/>
      <c r="B57" s="671">
        <v>15</v>
      </c>
      <c r="C57" s="1384"/>
      <c r="D57" s="1384"/>
      <c r="E57" s="1384"/>
      <c r="F57" s="230"/>
      <c r="G57" s="231"/>
      <c r="H57" s="236"/>
      <c r="I57" s="242"/>
      <c r="J57" s="236"/>
      <c r="K57" s="242"/>
      <c r="L57" s="236"/>
      <c r="M57" s="242"/>
      <c r="N57" s="236"/>
      <c r="O57" s="242"/>
      <c r="P57" s="236"/>
      <c r="Q57" s="242"/>
      <c r="R57" s="236"/>
      <c r="S57" s="242"/>
      <c r="T57" s="236"/>
      <c r="U57" s="242"/>
      <c r="V57" s="236"/>
      <c r="W57" s="242"/>
      <c r="X57" s="236"/>
      <c r="Y57" s="242"/>
      <c r="Z57" s="236"/>
      <c r="AA57" s="242"/>
      <c r="AB57" s="236"/>
      <c r="AC57" s="242"/>
      <c r="AD57" s="236"/>
      <c r="AE57" s="242"/>
      <c r="AF57" s="236"/>
      <c r="AG57" s="242"/>
      <c r="AH57" s="236"/>
      <c r="AI57" s="242"/>
      <c r="AJ57" s="236"/>
      <c r="AK57" s="242"/>
      <c r="AL57" s="236"/>
      <c r="AM57" s="242"/>
      <c r="AN57" s="236"/>
      <c r="AO57" s="242"/>
      <c r="AP57" s="231"/>
      <c r="AQ57" s="231"/>
      <c r="AR57" s="230"/>
      <c r="AS57" s="232"/>
      <c r="AT57" s="231"/>
      <c r="AU57" s="231"/>
      <c r="AV57" s="230"/>
      <c r="AW57" s="232"/>
      <c r="AX57" s="231"/>
      <c r="AY57" s="231"/>
      <c r="AZ57" s="230"/>
      <c r="BA57" s="232"/>
      <c r="BB57" s="231"/>
      <c r="BC57" s="231"/>
      <c r="BD57" s="230"/>
      <c r="BE57" s="232"/>
      <c r="BF57" s="230"/>
      <c r="BG57" s="232"/>
      <c r="BH57" s="231"/>
      <c r="BI57" s="232"/>
      <c r="BJ57" s="1147" t="s">
        <v>57</v>
      </c>
      <c r="BK57" s="1391">
        <f>SUM(H57:BJ59)/4</f>
        <v>0</v>
      </c>
    </row>
    <row r="58" spans="1:63" ht="3" customHeight="1">
      <c r="A58" s="1372"/>
      <c r="B58" s="671"/>
      <c r="C58" s="1384"/>
      <c r="D58" s="1384"/>
      <c r="E58" s="1384"/>
      <c r="F58" s="1382"/>
      <c r="G58" s="1383"/>
      <c r="H58" s="1382"/>
      <c r="I58" s="1383"/>
      <c r="J58" s="1382"/>
      <c r="K58" s="1383"/>
      <c r="L58" s="1382"/>
      <c r="M58" s="1383"/>
      <c r="N58" s="1382"/>
      <c r="O58" s="1383"/>
      <c r="P58" s="1382"/>
      <c r="Q58" s="1383"/>
      <c r="R58" s="1382"/>
      <c r="S58" s="1383"/>
      <c r="T58" s="1382"/>
      <c r="U58" s="1383"/>
      <c r="V58" s="1382"/>
      <c r="W58" s="1383"/>
      <c r="X58" s="1382"/>
      <c r="Y58" s="1383"/>
      <c r="Z58" s="1382"/>
      <c r="AA58" s="1383"/>
      <c r="AB58" s="1382"/>
      <c r="AC58" s="1383"/>
      <c r="AD58" s="1382"/>
      <c r="AE58" s="1383"/>
      <c r="AF58" s="1382"/>
      <c r="AG58" s="1383"/>
      <c r="AH58" s="1382"/>
      <c r="AI58" s="1383"/>
      <c r="AJ58" s="1382"/>
      <c r="AK58" s="1383"/>
      <c r="AL58" s="1382"/>
      <c r="AM58" s="1383"/>
      <c r="AN58" s="1382"/>
      <c r="AO58" s="1383"/>
      <c r="AP58" s="1382"/>
      <c r="AQ58" s="1383"/>
      <c r="AR58" s="1382"/>
      <c r="AS58" s="1383"/>
      <c r="AT58" s="1382"/>
      <c r="AU58" s="1383"/>
      <c r="AV58" s="1382"/>
      <c r="AW58" s="1383"/>
      <c r="AX58" s="1382"/>
      <c r="AY58" s="1383"/>
      <c r="AZ58" s="1382"/>
      <c r="BA58" s="1383"/>
      <c r="BB58" s="1382"/>
      <c r="BC58" s="1383"/>
      <c r="BD58" s="1382"/>
      <c r="BE58" s="1383"/>
      <c r="BF58" s="1382"/>
      <c r="BG58" s="1383"/>
      <c r="BH58" s="1382"/>
      <c r="BI58" s="1383"/>
      <c r="BJ58" s="1148"/>
      <c r="BK58" s="1391"/>
    </row>
    <row r="59" spans="1:63" ht="6" customHeight="1">
      <c r="A59" s="1372"/>
      <c r="B59" s="671"/>
      <c r="C59" s="1384"/>
      <c r="D59" s="1384"/>
      <c r="E59" s="1384"/>
      <c r="F59" s="233"/>
      <c r="G59" s="234"/>
      <c r="H59" s="233"/>
      <c r="I59" s="235"/>
      <c r="J59" s="233"/>
      <c r="K59" s="235"/>
      <c r="L59" s="233"/>
      <c r="M59" s="235"/>
      <c r="N59" s="233"/>
      <c r="O59" s="235"/>
      <c r="P59" s="233"/>
      <c r="Q59" s="235"/>
      <c r="R59" s="233"/>
      <c r="S59" s="235"/>
      <c r="T59" s="233"/>
      <c r="U59" s="235"/>
      <c r="V59" s="233"/>
      <c r="W59" s="235"/>
      <c r="X59" s="233"/>
      <c r="Y59" s="235"/>
      <c r="Z59" s="233"/>
      <c r="AA59" s="235"/>
      <c r="AB59" s="233"/>
      <c r="AC59" s="235"/>
      <c r="AD59" s="233"/>
      <c r="AE59" s="235"/>
      <c r="AF59" s="233"/>
      <c r="AG59" s="235"/>
      <c r="AH59" s="233"/>
      <c r="AI59" s="235"/>
      <c r="AJ59" s="233"/>
      <c r="AK59" s="235"/>
      <c r="AL59" s="233"/>
      <c r="AM59" s="235"/>
      <c r="AN59" s="233"/>
      <c r="AO59" s="235"/>
      <c r="AP59" s="234"/>
      <c r="AQ59" s="234"/>
      <c r="AR59" s="233"/>
      <c r="AS59" s="235"/>
      <c r="AT59" s="234"/>
      <c r="AU59" s="234"/>
      <c r="AV59" s="233"/>
      <c r="AW59" s="235"/>
      <c r="AX59" s="234"/>
      <c r="AY59" s="234"/>
      <c r="AZ59" s="233"/>
      <c r="BA59" s="235"/>
      <c r="BB59" s="234"/>
      <c r="BC59" s="234"/>
      <c r="BD59" s="233"/>
      <c r="BE59" s="235"/>
      <c r="BF59" s="233"/>
      <c r="BG59" s="235"/>
      <c r="BH59" s="234"/>
      <c r="BI59" s="235"/>
      <c r="BJ59" s="687"/>
      <c r="BK59" s="1391"/>
    </row>
    <row r="60" spans="1:63" ht="6" customHeight="1">
      <c r="A60" s="1372"/>
      <c r="B60" s="671">
        <v>16</v>
      </c>
      <c r="C60" s="1384"/>
      <c r="D60" s="1384"/>
      <c r="E60" s="1384"/>
      <c r="F60" s="230"/>
      <c r="G60" s="231"/>
      <c r="H60" s="236"/>
      <c r="I60" s="242"/>
      <c r="J60" s="236"/>
      <c r="K60" s="242"/>
      <c r="L60" s="236"/>
      <c r="M60" s="242"/>
      <c r="N60" s="236"/>
      <c r="O60" s="242"/>
      <c r="P60" s="236"/>
      <c r="Q60" s="242"/>
      <c r="R60" s="236"/>
      <c r="S60" s="242"/>
      <c r="T60" s="236"/>
      <c r="U60" s="242"/>
      <c r="V60" s="236"/>
      <c r="W60" s="242"/>
      <c r="X60" s="236"/>
      <c r="Y60" s="242"/>
      <c r="Z60" s="236"/>
      <c r="AA60" s="242"/>
      <c r="AB60" s="236"/>
      <c r="AC60" s="242"/>
      <c r="AD60" s="236"/>
      <c r="AE60" s="242"/>
      <c r="AF60" s="236"/>
      <c r="AG60" s="242"/>
      <c r="AH60" s="236"/>
      <c r="AI60" s="242"/>
      <c r="AJ60" s="236"/>
      <c r="AK60" s="242"/>
      <c r="AL60" s="236"/>
      <c r="AM60" s="242"/>
      <c r="AN60" s="236"/>
      <c r="AO60" s="242"/>
      <c r="AP60" s="231"/>
      <c r="AQ60" s="231"/>
      <c r="AR60" s="230"/>
      <c r="AS60" s="232"/>
      <c r="AT60" s="231"/>
      <c r="AU60" s="231"/>
      <c r="AV60" s="230"/>
      <c r="AW60" s="232"/>
      <c r="AX60" s="231"/>
      <c r="AY60" s="231"/>
      <c r="AZ60" s="230"/>
      <c r="BA60" s="232"/>
      <c r="BB60" s="231"/>
      <c r="BC60" s="231"/>
      <c r="BD60" s="230"/>
      <c r="BE60" s="232"/>
      <c r="BF60" s="230"/>
      <c r="BG60" s="232"/>
      <c r="BH60" s="231"/>
      <c r="BI60" s="232"/>
      <c r="BJ60" s="1147" t="s">
        <v>57</v>
      </c>
      <c r="BK60" s="1391">
        <f>SUM(H60:BJ62)/4</f>
        <v>0</v>
      </c>
    </row>
    <row r="61" spans="1:63" ht="3" customHeight="1">
      <c r="A61" s="1372"/>
      <c r="B61" s="671"/>
      <c r="C61" s="1384"/>
      <c r="D61" s="1384"/>
      <c r="E61" s="1384"/>
      <c r="F61" s="1382"/>
      <c r="G61" s="1383"/>
      <c r="H61" s="1382"/>
      <c r="I61" s="1383"/>
      <c r="J61" s="1382"/>
      <c r="K61" s="1383"/>
      <c r="L61" s="1382"/>
      <c r="M61" s="1383"/>
      <c r="N61" s="1382"/>
      <c r="O61" s="1383"/>
      <c r="P61" s="1382"/>
      <c r="Q61" s="1383"/>
      <c r="R61" s="1382"/>
      <c r="S61" s="1383"/>
      <c r="T61" s="1382"/>
      <c r="U61" s="1383"/>
      <c r="V61" s="1382"/>
      <c r="W61" s="1383"/>
      <c r="X61" s="1382"/>
      <c r="Y61" s="1383"/>
      <c r="Z61" s="1382"/>
      <c r="AA61" s="1383"/>
      <c r="AB61" s="1382"/>
      <c r="AC61" s="1383"/>
      <c r="AD61" s="1382"/>
      <c r="AE61" s="1383"/>
      <c r="AF61" s="1382"/>
      <c r="AG61" s="1383"/>
      <c r="AH61" s="1382"/>
      <c r="AI61" s="1383"/>
      <c r="AJ61" s="1382"/>
      <c r="AK61" s="1383"/>
      <c r="AL61" s="1382"/>
      <c r="AM61" s="1383"/>
      <c r="AN61" s="1382"/>
      <c r="AO61" s="1383"/>
      <c r="AP61" s="1382"/>
      <c r="AQ61" s="1383"/>
      <c r="AR61" s="1382"/>
      <c r="AS61" s="1383"/>
      <c r="AT61" s="1382"/>
      <c r="AU61" s="1383"/>
      <c r="AV61" s="1382"/>
      <c r="AW61" s="1383"/>
      <c r="AX61" s="1382"/>
      <c r="AY61" s="1383"/>
      <c r="AZ61" s="1382"/>
      <c r="BA61" s="1383"/>
      <c r="BB61" s="1382"/>
      <c r="BC61" s="1383"/>
      <c r="BD61" s="1382"/>
      <c r="BE61" s="1383"/>
      <c r="BF61" s="1382"/>
      <c r="BG61" s="1383"/>
      <c r="BH61" s="1382"/>
      <c r="BI61" s="1383"/>
      <c r="BJ61" s="1148"/>
      <c r="BK61" s="1391"/>
    </row>
    <row r="62" spans="1:63" ht="6" customHeight="1">
      <c r="A62" s="1372"/>
      <c r="B62" s="671"/>
      <c r="C62" s="1384"/>
      <c r="D62" s="1384"/>
      <c r="E62" s="1384"/>
      <c r="F62" s="233"/>
      <c r="G62" s="234"/>
      <c r="H62" s="233"/>
      <c r="I62" s="235"/>
      <c r="J62" s="233"/>
      <c r="K62" s="235"/>
      <c r="L62" s="233"/>
      <c r="M62" s="235"/>
      <c r="N62" s="233"/>
      <c r="O62" s="235"/>
      <c r="P62" s="233"/>
      <c r="Q62" s="235"/>
      <c r="R62" s="233"/>
      <c r="S62" s="235"/>
      <c r="T62" s="233"/>
      <c r="U62" s="235"/>
      <c r="V62" s="233"/>
      <c r="W62" s="235"/>
      <c r="X62" s="233"/>
      <c r="Y62" s="235"/>
      <c r="Z62" s="233"/>
      <c r="AA62" s="235"/>
      <c r="AB62" s="233"/>
      <c r="AC62" s="235"/>
      <c r="AD62" s="233"/>
      <c r="AE62" s="235"/>
      <c r="AF62" s="233"/>
      <c r="AG62" s="235"/>
      <c r="AH62" s="233"/>
      <c r="AI62" s="235"/>
      <c r="AJ62" s="233"/>
      <c r="AK62" s="235"/>
      <c r="AL62" s="233"/>
      <c r="AM62" s="235"/>
      <c r="AN62" s="233"/>
      <c r="AO62" s="235"/>
      <c r="AP62" s="234"/>
      <c r="AQ62" s="234"/>
      <c r="AR62" s="233"/>
      <c r="AS62" s="235"/>
      <c r="AT62" s="234"/>
      <c r="AU62" s="234"/>
      <c r="AV62" s="233"/>
      <c r="AW62" s="235"/>
      <c r="AX62" s="234"/>
      <c r="AY62" s="234"/>
      <c r="AZ62" s="233"/>
      <c r="BA62" s="235"/>
      <c r="BB62" s="234"/>
      <c r="BC62" s="234"/>
      <c r="BD62" s="233"/>
      <c r="BE62" s="235"/>
      <c r="BF62" s="233"/>
      <c r="BG62" s="235"/>
      <c r="BH62" s="234"/>
      <c r="BI62" s="235"/>
      <c r="BJ62" s="687"/>
      <c r="BK62" s="1391"/>
    </row>
    <row r="63" spans="1:63" ht="6" customHeight="1">
      <c r="A63" s="1372"/>
      <c r="B63" s="671">
        <v>17</v>
      </c>
      <c r="C63" s="1384"/>
      <c r="D63" s="1384"/>
      <c r="E63" s="1384"/>
      <c r="F63" s="230"/>
      <c r="G63" s="231"/>
      <c r="H63" s="236"/>
      <c r="I63" s="242"/>
      <c r="J63" s="236"/>
      <c r="K63" s="242"/>
      <c r="L63" s="236"/>
      <c r="M63" s="242"/>
      <c r="N63" s="236"/>
      <c r="O63" s="242"/>
      <c r="P63" s="236"/>
      <c r="Q63" s="242"/>
      <c r="R63" s="236"/>
      <c r="S63" s="242"/>
      <c r="T63" s="236"/>
      <c r="U63" s="242"/>
      <c r="V63" s="236"/>
      <c r="W63" s="242"/>
      <c r="X63" s="236"/>
      <c r="Y63" s="242"/>
      <c r="Z63" s="236"/>
      <c r="AA63" s="242"/>
      <c r="AB63" s="236"/>
      <c r="AC63" s="242"/>
      <c r="AD63" s="236"/>
      <c r="AE63" s="242"/>
      <c r="AF63" s="236"/>
      <c r="AG63" s="242"/>
      <c r="AH63" s="236"/>
      <c r="AI63" s="242"/>
      <c r="AJ63" s="236"/>
      <c r="AK63" s="242"/>
      <c r="AL63" s="236"/>
      <c r="AM63" s="242"/>
      <c r="AN63" s="236"/>
      <c r="AO63" s="242"/>
      <c r="AP63" s="231"/>
      <c r="AQ63" s="231"/>
      <c r="AR63" s="230"/>
      <c r="AS63" s="232"/>
      <c r="AT63" s="231"/>
      <c r="AU63" s="231"/>
      <c r="AV63" s="230"/>
      <c r="AW63" s="232"/>
      <c r="AX63" s="231"/>
      <c r="AY63" s="231"/>
      <c r="AZ63" s="230"/>
      <c r="BA63" s="232"/>
      <c r="BB63" s="231"/>
      <c r="BC63" s="231"/>
      <c r="BD63" s="230"/>
      <c r="BE63" s="232"/>
      <c r="BF63" s="230"/>
      <c r="BG63" s="232"/>
      <c r="BH63" s="231"/>
      <c r="BI63" s="232"/>
      <c r="BJ63" s="1147" t="s">
        <v>57</v>
      </c>
      <c r="BK63" s="1391">
        <f>SUM(H63:BJ65)/4</f>
        <v>0</v>
      </c>
    </row>
    <row r="64" spans="1:63" ht="3" customHeight="1">
      <c r="A64" s="1372"/>
      <c r="B64" s="671"/>
      <c r="C64" s="1384"/>
      <c r="D64" s="1384"/>
      <c r="E64" s="1384"/>
      <c r="F64" s="1382"/>
      <c r="G64" s="1383"/>
      <c r="H64" s="1382"/>
      <c r="I64" s="1383"/>
      <c r="J64" s="1382"/>
      <c r="K64" s="1383"/>
      <c r="L64" s="1382"/>
      <c r="M64" s="1383"/>
      <c r="N64" s="1382"/>
      <c r="O64" s="1383"/>
      <c r="P64" s="1382"/>
      <c r="Q64" s="1383"/>
      <c r="R64" s="1382"/>
      <c r="S64" s="1383"/>
      <c r="T64" s="1382"/>
      <c r="U64" s="1383"/>
      <c r="V64" s="1382"/>
      <c r="W64" s="1383"/>
      <c r="X64" s="1382"/>
      <c r="Y64" s="1383"/>
      <c r="Z64" s="1382"/>
      <c r="AA64" s="1383"/>
      <c r="AB64" s="1382"/>
      <c r="AC64" s="1383"/>
      <c r="AD64" s="1382"/>
      <c r="AE64" s="1383"/>
      <c r="AF64" s="1382"/>
      <c r="AG64" s="1383"/>
      <c r="AH64" s="1382"/>
      <c r="AI64" s="1383"/>
      <c r="AJ64" s="1382"/>
      <c r="AK64" s="1383"/>
      <c r="AL64" s="1382"/>
      <c r="AM64" s="1383"/>
      <c r="AN64" s="1382"/>
      <c r="AO64" s="1383"/>
      <c r="AP64" s="1382"/>
      <c r="AQ64" s="1383"/>
      <c r="AR64" s="1382"/>
      <c r="AS64" s="1383"/>
      <c r="AT64" s="1382"/>
      <c r="AU64" s="1383"/>
      <c r="AV64" s="1382"/>
      <c r="AW64" s="1383"/>
      <c r="AX64" s="1382"/>
      <c r="AY64" s="1383"/>
      <c r="AZ64" s="1382"/>
      <c r="BA64" s="1383"/>
      <c r="BB64" s="1382"/>
      <c r="BC64" s="1383"/>
      <c r="BD64" s="1382"/>
      <c r="BE64" s="1383"/>
      <c r="BF64" s="1382"/>
      <c r="BG64" s="1383"/>
      <c r="BH64" s="1382"/>
      <c r="BI64" s="1383"/>
      <c r="BJ64" s="1148"/>
      <c r="BK64" s="1391"/>
    </row>
    <row r="65" spans="1:63" ht="6" customHeight="1">
      <c r="A65" s="1372"/>
      <c r="B65" s="671"/>
      <c r="C65" s="1384"/>
      <c r="D65" s="1384"/>
      <c r="E65" s="1384"/>
      <c r="F65" s="233"/>
      <c r="G65" s="234"/>
      <c r="H65" s="233"/>
      <c r="I65" s="235"/>
      <c r="J65" s="233"/>
      <c r="K65" s="235"/>
      <c r="L65" s="233"/>
      <c r="M65" s="235"/>
      <c r="N65" s="233"/>
      <c r="O65" s="235"/>
      <c r="P65" s="233"/>
      <c r="Q65" s="235"/>
      <c r="R65" s="233"/>
      <c r="S65" s="235"/>
      <c r="T65" s="233"/>
      <c r="U65" s="235"/>
      <c r="V65" s="233"/>
      <c r="W65" s="235"/>
      <c r="X65" s="233"/>
      <c r="Y65" s="235"/>
      <c r="Z65" s="233"/>
      <c r="AA65" s="235"/>
      <c r="AB65" s="233"/>
      <c r="AC65" s="235"/>
      <c r="AD65" s="233"/>
      <c r="AE65" s="235"/>
      <c r="AF65" s="233"/>
      <c r="AG65" s="235"/>
      <c r="AH65" s="233"/>
      <c r="AI65" s="235"/>
      <c r="AJ65" s="233"/>
      <c r="AK65" s="235"/>
      <c r="AL65" s="233"/>
      <c r="AM65" s="235"/>
      <c r="AN65" s="233"/>
      <c r="AO65" s="235"/>
      <c r="AP65" s="234"/>
      <c r="AQ65" s="234"/>
      <c r="AR65" s="233"/>
      <c r="AS65" s="235"/>
      <c r="AT65" s="234"/>
      <c r="AU65" s="234"/>
      <c r="AV65" s="233"/>
      <c r="AW65" s="235"/>
      <c r="AX65" s="234"/>
      <c r="AY65" s="234"/>
      <c r="AZ65" s="233"/>
      <c r="BA65" s="235"/>
      <c r="BB65" s="234"/>
      <c r="BC65" s="234"/>
      <c r="BD65" s="233"/>
      <c r="BE65" s="235"/>
      <c r="BF65" s="233"/>
      <c r="BG65" s="235"/>
      <c r="BH65" s="234"/>
      <c r="BI65" s="235"/>
      <c r="BJ65" s="687"/>
      <c r="BK65" s="1391"/>
    </row>
    <row r="66" spans="1:63" ht="6" customHeight="1">
      <c r="A66" s="1372"/>
      <c r="B66" s="671">
        <v>18</v>
      </c>
      <c r="C66" s="1393"/>
      <c r="D66" s="1393"/>
      <c r="E66" s="1407"/>
      <c r="F66" s="230"/>
      <c r="G66" s="231"/>
      <c r="H66" s="236"/>
      <c r="I66" s="242"/>
      <c r="J66" s="236"/>
      <c r="K66" s="242"/>
      <c r="L66" s="236"/>
      <c r="M66" s="242"/>
      <c r="N66" s="236"/>
      <c r="O66" s="242"/>
      <c r="P66" s="236"/>
      <c r="Q66" s="242"/>
      <c r="R66" s="236"/>
      <c r="S66" s="242"/>
      <c r="T66" s="236"/>
      <c r="U66" s="242"/>
      <c r="V66" s="236"/>
      <c r="W66" s="242"/>
      <c r="X66" s="236"/>
      <c r="Y66" s="242"/>
      <c r="Z66" s="236"/>
      <c r="AA66" s="242"/>
      <c r="AB66" s="236"/>
      <c r="AC66" s="242"/>
      <c r="AD66" s="236"/>
      <c r="AE66" s="242"/>
      <c r="AF66" s="236"/>
      <c r="AG66" s="242"/>
      <c r="AH66" s="236"/>
      <c r="AI66" s="242"/>
      <c r="AJ66" s="236"/>
      <c r="AK66" s="242"/>
      <c r="AL66" s="236"/>
      <c r="AM66" s="242"/>
      <c r="AN66" s="236"/>
      <c r="AO66" s="242"/>
      <c r="AP66" s="231"/>
      <c r="AQ66" s="231"/>
      <c r="AR66" s="230"/>
      <c r="AS66" s="232"/>
      <c r="AT66" s="231"/>
      <c r="AU66" s="231"/>
      <c r="AV66" s="230"/>
      <c r="AW66" s="232"/>
      <c r="AX66" s="231"/>
      <c r="AY66" s="231"/>
      <c r="AZ66" s="230"/>
      <c r="BA66" s="232"/>
      <c r="BB66" s="231"/>
      <c r="BC66" s="231"/>
      <c r="BD66" s="230"/>
      <c r="BE66" s="232"/>
      <c r="BF66" s="230"/>
      <c r="BG66" s="232"/>
      <c r="BH66" s="231"/>
      <c r="BI66" s="232"/>
      <c r="BJ66" s="1147" t="s">
        <v>57</v>
      </c>
      <c r="BK66" s="1391">
        <f>SUM(H66:BJ68)/4</f>
        <v>0</v>
      </c>
    </row>
    <row r="67" spans="1:63" ht="3" customHeight="1">
      <c r="A67" s="1372"/>
      <c r="B67" s="671"/>
      <c r="C67" s="1393"/>
      <c r="D67" s="1393"/>
      <c r="E67" s="1407"/>
      <c r="F67" s="1382"/>
      <c r="G67" s="1383"/>
      <c r="H67" s="1382"/>
      <c r="I67" s="1383"/>
      <c r="J67" s="1382"/>
      <c r="K67" s="1383"/>
      <c r="L67" s="1382"/>
      <c r="M67" s="1383"/>
      <c r="N67" s="1382"/>
      <c r="O67" s="1383"/>
      <c r="P67" s="1382"/>
      <c r="Q67" s="1383"/>
      <c r="R67" s="1382"/>
      <c r="S67" s="1383"/>
      <c r="T67" s="1382"/>
      <c r="U67" s="1383"/>
      <c r="V67" s="1382"/>
      <c r="W67" s="1383"/>
      <c r="X67" s="1382"/>
      <c r="Y67" s="1383"/>
      <c r="Z67" s="1382"/>
      <c r="AA67" s="1383"/>
      <c r="AB67" s="1382"/>
      <c r="AC67" s="1383"/>
      <c r="AD67" s="1382"/>
      <c r="AE67" s="1383"/>
      <c r="AF67" s="1382"/>
      <c r="AG67" s="1383"/>
      <c r="AH67" s="1382"/>
      <c r="AI67" s="1383"/>
      <c r="AJ67" s="1382"/>
      <c r="AK67" s="1383"/>
      <c r="AL67" s="1382"/>
      <c r="AM67" s="1383"/>
      <c r="AN67" s="1382"/>
      <c r="AO67" s="1383"/>
      <c r="AP67" s="1382"/>
      <c r="AQ67" s="1383"/>
      <c r="AR67" s="1382"/>
      <c r="AS67" s="1383"/>
      <c r="AT67" s="1382"/>
      <c r="AU67" s="1383"/>
      <c r="AV67" s="1382"/>
      <c r="AW67" s="1383"/>
      <c r="AX67" s="1382"/>
      <c r="AY67" s="1383"/>
      <c r="AZ67" s="1382"/>
      <c r="BA67" s="1383"/>
      <c r="BB67" s="1382"/>
      <c r="BC67" s="1383"/>
      <c r="BD67" s="1382"/>
      <c r="BE67" s="1383"/>
      <c r="BF67" s="1382"/>
      <c r="BG67" s="1383"/>
      <c r="BH67" s="1382"/>
      <c r="BI67" s="1383"/>
      <c r="BJ67" s="1148"/>
      <c r="BK67" s="1391"/>
    </row>
    <row r="68" spans="1:63" ht="6" customHeight="1">
      <c r="A68" s="1372"/>
      <c r="B68" s="671"/>
      <c r="C68" s="1393"/>
      <c r="D68" s="1393"/>
      <c r="E68" s="1407"/>
      <c r="F68" s="233"/>
      <c r="G68" s="234"/>
      <c r="H68" s="233"/>
      <c r="I68" s="235"/>
      <c r="J68" s="233"/>
      <c r="K68" s="235"/>
      <c r="L68" s="233"/>
      <c r="M68" s="235"/>
      <c r="N68" s="233"/>
      <c r="O68" s="235"/>
      <c r="P68" s="233"/>
      <c r="Q68" s="235"/>
      <c r="R68" s="233"/>
      <c r="S68" s="235"/>
      <c r="T68" s="233"/>
      <c r="U68" s="235"/>
      <c r="V68" s="233"/>
      <c r="W68" s="235"/>
      <c r="X68" s="233"/>
      <c r="Y68" s="235"/>
      <c r="Z68" s="233"/>
      <c r="AA68" s="235"/>
      <c r="AB68" s="233"/>
      <c r="AC68" s="235"/>
      <c r="AD68" s="233"/>
      <c r="AE68" s="235"/>
      <c r="AF68" s="233"/>
      <c r="AG68" s="235"/>
      <c r="AH68" s="233"/>
      <c r="AI68" s="235"/>
      <c r="AJ68" s="233"/>
      <c r="AK68" s="235"/>
      <c r="AL68" s="233"/>
      <c r="AM68" s="235"/>
      <c r="AN68" s="233"/>
      <c r="AO68" s="235"/>
      <c r="AP68" s="234"/>
      <c r="AQ68" s="234"/>
      <c r="AR68" s="233"/>
      <c r="AS68" s="235"/>
      <c r="AT68" s="234"/>
      <c r="AU68" s="234"/>
      <c r="AV68" s="233"/>
      <c r="AW68" s="235"/>
      <c r="AX68" s="234"/>
      <c r="AY68" s="234"/>
      <c r="AZ68" s="233"/>
      <c r="BA68" s="235"/>
      <c r="BB68" s="234"/>
      <c r="BC68" s="234"/>
      <c r="BD68" s="233"/>
      <c r="BE68" s="235"/>
      <c r="BF68" s="233"/>
      <c r="BG68" s="235"/>
      <c r="BH68" s="234"/>
      <c r="BI68" s="235"/>
      <c r="BJ68" s="687"/>
      <c r="BK68" s="1391"/>
    </row>
    <row r="69" spans="1:63" ht="6" customHeight="1">
      <c r="A69" s="1372"/>
      <c r="B69" s="671">
        <v>19</v>
      </c>
      <c r="C69" s="1393"/>
      <c r="D69" s="1393"/>
      <c r="E69" s="1384"/>
      <c r="F69" s="230"/>
      <c r="G69" s="231"/>
      <c r="H69" s="236"/>
      <c r="I69" s="242"/>
      <c r="J69" s="236"/>
      <c r="K69" s="242"/>
      <c r="L69" s="236"/>
      <c r="M69" s="242"/>
      <c r="N69" s="236"/>
      <c r="O69" s="242"/>
      <c r="P69" s="236"/>
      <c r="Q69" s="242"/>
      <c r="R69" s="236"/>
      <c r="S69" s="242"/>
      <c r="T69" s="236"/>
      <c r="U69" s="242"/>
      <c r="V69" s="236"/>
      <c r="W69" s="242"/>
      <c r="X69" s="236"/>
      <c r="Y69" s="242"/>
      <c r="Z69" s="236"/>
      <c r="AA69" s="242"/>
      <c r="AB69" s="236"/>
      <c r="AC69" s="242"/>
      <c r="AD69" s="236"/>
      <c r="AE69" s="242"/>
      <c r="AF69" s="236"/>
      <c r="AG69" s="242"/>
      <c r="AH69" s="236"/>
      <c r="AI69" s="242"/>
      <c r="AJ69" s="236"/>
      <c r="AK69" s="242"/>
      <c r="AL69" s="236"/>
      <c r="AM69" s="242"/>
      <c r="AN69" s="236"/>
      <c r="AO69" s="242"/>
      <c r="AP69" s="231"/>
      <c r="AQ69" s="231"/>
      <c r="AR69" s="230"/>
      <c r="AS69" s="232"/>
      <c r="AT69" s="231"/>
      <c r="AU69" s="231"/>
      <c r="AV69" s="230"/>
      <c r="AW69" s="232"/>
      <c r="AX69" s="231"/>
      <c r="AY69" s="231"/>
      <c r="AZ69" s="230"/>
      <c r="BA69" s="232"/>
      <c r="BB69" s="231"/>
      <c r="BC69" s="231"/>
      <c r="BD69" s="230"/>
      <c r="BE69" s="232"/>
      <c r="BF69" s="230"/>
      <c r="BG69" s="232"/>
      <c r="BH69" s="231"/>
      <c r="BI69" s="232"/>
      <c r="BJ69" s="1147" t="s">
        <v>57</v>
      </c>
    </row>
    <row r="70" spans="1:63" ht="3" customHeight="1">
      <c r="A70" s="1372"/>
      <c r="B70" s="671"/>
      <c r="C70" s="1393"/>
      <c r="D70" s="1393"/>
      <c r="E70" s="1384"/>
      <c r="F70" s="1382"/>
      <c r="G70" s="1383"/>
      <c r="H70" s="1382"/>
      <c r="I70" s="1383"/>
      <c r="J70" s="1382"/>
      <c r="K70" s="1383"/>
      <c r="L70" s="1382"/>
      <c r="M70" s="1383"/>
      <c r="N70" s="1382"/>
      <c r="O70" s="1383"/>
      <c r="P70" s="1382"/>
      <c r="Q70" s="1383"/>
      <c r="R70" s="1382"/>
      <c r="S70" s="1383"/>
      <c r="T70" s="1382"/>
      <c r="U70" s="1383"/>
      <c r="V70" s="1382"/>
      <c r="W70" s="1383"/>
      <c r="X70" s="1382"/>
      <c r="Y70" s="1383"/>
      <c r="Z70" s="1382"/>
      <c r="AA70" s="1383"/>
      <c r="AB70" s="1382"/>
      <c r="AC70" s="1383"/>
      <c r="AD70" s="1382"/>
      <c r="AE70" s="1383"/>
      <c r="AF70" s="1382"/>
      <c r="AG70" s="1383"/>
      <c r="AH70" s="1382"/>
      <c r="AI70" s="1383"/>
      <c r="AJ70" s="1382"/>
      <c r="AK70" s="1383"/>
      <c r="AL70" s="1382"/>
      <c r="AM70" s="1383"/>
      <c r="AN70" s="1382"/>
      <c r="AO70" s="1383"/>
      <c r="AP70" s="1382"/>
      <c r="AQ70" s="1383"/>
      <c r="AR70" s="1382"/>
      <c r="AS70" s="1383"/>
      <c r="AT70" s="1382"/>
      <c r="AU70" s="1383"/>
      <c r="AV70" s="1382"/>
      <c r="AW70" s="1383"/>
      <c r="AX70" s="1382"/>
      <c r="AY70" s="1383"/>
      <c r="AZ70" s="1382"/>
      <c r="BA70" s="1383"/>
      <c r="BB70" s="1382"/>
      <c r="BC70" s="1383"/>
      <c r="BD70" s="1382"/>
      <c r="BE70" s="1383"/>
      <c r="BF70" s="1382"/>
      <c r="BG70" s="1383"/>
      <c r="BH70" s="1382"/>
      <c r="BI70" s="1383"/>
      <c r="BJ70" s="1148"/>
    </row>
    <row r="71" spans="1:63" ht="6" customHeight="1">
      <c r="A71" s="1372"/>
      <c r="B71" s="671"/>
      <c r="C71" s="1393"/>
      <c r="D71" s="1393"/>
      <c r="E71" s="1384"/>
      <c r="F71" s="233"/>
      <c r="G71" s="234"/>
      <c r="H71" s="233"/>
      <c r="I71" s="235"/>
      <c r="J71" s="233"/>
      <c r="K71" s="235"/>
      <c r="L71" s="233"/>
      <c r="M71" s="235"/>
      <c r="N71" s="233"/>
      <c r="O71" s="235"/>
      <c r="P71" s="233"/>
      <c r="Q71" s="235"/>
      <c r="R71" s="233"/>
      <c r="S71" s="235"/>
      <c r="T71" s="233"/>
      <c r="U71" s="235"/>
      <c r="V71" s="233"/>
      <c r="W71" s="235"/>
      <c r="X71" s="233"/>
      <c r="Y71" s="235"/>
      <c r="Z71" s="233"/>
      <c r="AA71" s="235"/>
      <c r="AB71" s="233"/>
      <c r="AC71" s="235"/>
      <c r="AD71" s="233"/>
      <c r="AE71" s="235"/>
      <c r="AF71" s="233"/>
      <c r="AG71" s="235"/>
      <c r="AH71" s="233"/>
      <c r="AI71" s="235"/>
      <c r="AJ71" s="233"/>
      <c r="AK71" s="235"/>
      <c r="AL71" s="233"/>
      <c r="AM71" s="235"/>
      <c r="AN71" s="233"/>
      <c r="AO71" s="235"/>
      <c r="AP71" s="234"/>
      <c r="AQ71" s="234"/>
      <c r="AR71" s="233"/>
      <c r="AS71" s="235"/>
      <c r="AT71" s="234"/>
      <c r="AU71" s="234"/>
      <c r="AV71" s="233"/>
      <c r="AW71" s="235"/>
      <c r="AX71" s="234"/>
      <c r="AY71" s="234"/>
      <c r="AZ71" s="233"/>
      <c r="BA71" s="235"/>
      <c r="BB71" s="234"/>
      <c r="BC71" s="234"/>
      <c r="BD71" s="233"/>
      <c r="BE71" s="235"/>
      <c r="BF71" s="233"/>
      <c r="BG71" s="235"/>
      <c r="BH71" s="234"/>
      <c r="BI71" s="235"/>
      <c r="BJ71" s="687"/>
    </row>
    <row r="72" spans="1:63" ht="6" customHeight="1">
      <c r="A72" s="1372"/>
      <c r="B72" s="907">
        <v>20</v>
      </c>
      <c r="C72" s="1408"/>
      <c r="D72" s="1408"/>
      <c r="E72" s="1385"/>
      <c r="F72" s="230"/>
      <c r="G72" s="231"/>
      <c r="H72" s="236"/>
      <c r="I72" s="242"/>
      <c r="J72" s="236"/>
      <c r="K72" s="242"/>
      <c r="L72" s="236"/>
      <c r="M72" s="242"/>
      <c r="N72" s="236"/>
      <c r="O72" s="242"/>
      <c r="P72" s="236"/>
      <c r="Q72" s="242"/>
      <c r="R72" s="236"/>
      <c r="S72" s="242"/>
      <c r="T72" s="236"/>
      <c r="U72" s="242"/>
      <c r="V72" s="236"/>
      <c r="W72" s="242"/>
      <c r="X72" s="236"/>
      <c r="Y72" s="242"/>
      <c r="Z72" s="236"/>
      <c r="AA72" s="242"/>
      <c r="AB72" s="236"/>
      <c r="AC72" s="242"/>
      <c r="AD72" s="236"/>
      <c r="AE72" s="242"/>
      <c r="AF72" s="236"/>
      <c r="AG72" s="242"/>
      <c r="AH72" s="236"/>
      <c r="AI72" s="242"/>
      <c r="AJ72" s="236"/>
      <c r="AK72" s="242"/>
      <c r="AL72" s="236"/>
      <c r="AM72" s="242"/>
      <c r="AN72" s="236"/>
      <c r="AO72" s="242"/>
      <c r="AP72" s="231"/>
      <c r="AQ72" s="231"/>
      <c r="AR72" s="230"/>
      <c r="AS72" s="232"/>
      <c r="AT72" s="231"/>
      <c r="AU72" s="231"/>
      <c r="AV72" s="230"/>
      <c r="AW72" s="232"/>
      <c r="AX72" s="231"/>
      <c r="AY72" s="231"/>
      <c r="AZ72" s="230"/>
      <c r="BA72" s="232"/>
      <c r="BB72" s="231"/>
      <c r="BC72" s="231"/>
      <c r="BD72" s="230"/>
      <c r="BE72" s="232"/>
      <c r="BF72" s="230"/>
      <c r="BG72" s="232"/>
      <c r="BH72" s="231"/>
      <c r="BI72" s="232"/>
      <c r="BJ72" s="1147" t="s">
        <v>57</v>
      </c>
    </row>
    <row r="73" spans="1:63" ht="3" customHeight="1">
      <c r="A73" s="1372"/>
      <c r="B73" s="907"/>
      <c r="C73" s="1409"/>
      <c r="D73" s="1409"/>
      <c r="E73" s="1386"/>
      <c r="F73" s="1382"/>
      <c r="G73" s="1383"/>
      <c r="H73" s="1382"/>
      <c r="I73" s="1383"/>
      <c r="J73" s="1382"/>
      <c r="K73" s="1383"/>
      <c r="L73" s="1382"/>
      <c r="M73" s="1383"/>
      <c r="N73" s="1382"/>
      <c r="O73" s="1383"/>
      <c r="P73" s="1382"/>
      <c r="Q73" s="1383"/>
      <c r="R73" s="1382"/>
      <c r="S73" s="1383"/>
      <c r="T73" s="1382"/>
      <c r="U73" s="1383"/>
      <c r="V73" s="1382"/>
      <c r="W73" s="1383"/>
      <c r="X73" s="1382"/>
      <c r="Y73" s="1383"/>
      <c r="Z73" s="1382"/>
      <c r="AA73" s="1383"/>
      <c r="AB73" s="1382"/>
      <c r="AC73" s="1383"/>
      <c r="AD73" s="1382"/>
      <c r="AE73" s="1383"/>
      <c r="AF73" s="1382"/>
      <c r="AG73" s="1383"/>
      <c r="AH73" s="1382"/>
      <c r="AI73" s="1383"/>
      <c r="AJ73" s="1382"/>
      <c r="AK73" s="1383"/>
      <c r="AL73" s="1382"/>
      <c r="AM73" s="1383"/>
      <c r="AN73" s="1382"/>
      <c r="AO73" s="1383"/>
      <c r="AP73" s="1382"/>
      <c r="AQ73" s="1383"/>
      <c r="AR73" s="1382"/>
      <c r="AS73" s="1383"/>
      <c r="AT73" s="1382"/>
      <c r="AU73" s="1383"/>
      <c r="AV73" s="1382"/>
      <c r="AW73" s="1383"/>
      <c r="AX73" s="1382"/>
      <c r="AY73" s="1383"/>
      <c r="AZ73" s="1382"/>
      <c r="BA73" s="1383"/>
      <c r="BB73" s="1382"/>
      <c r="BC73" s="1383"/>
      <c r="BD73" s="1382"/>
      <c r="BE73" s="1383"/>
      <c r="BF73" s="1382"/>
      <c r="BG73" s="1383"/>
      <c r="BH73" s="1382"/>
      <c r="BI73" s="1383"/>
      <c r="BJ73" s="1148"/>
    </row>
    <row r="74" spans="1:63" ht="6" customHeight="1">
      <c r="A74" s="1372"/>
      <c r="B74" s="1397"/>
      <c r="C74" s="1410"/>
      <c r="D74" s="1410"/>
      <c r="E74" s="1387"/>
      <c r="F74" s="233"/>
      <c r="G74" s="234"/>
      <c r="H74" s="233"/>
      <c r="I74" s="235"/>
      <c r="J74" s="233"/>
      <c r="K74" s="235"/>
      <c r="L74" s="233"/>
      <c r="M74" s="235"/>
      <c r="N74" s="233"/>
      <c r="O74" s="235"/>
      <c r="P74" s="233"/>
      <c r="Q74" s="235"/>
      <c r="R74" s="233"/>
      <c r="S74" s="235"/>
      <c r="T74" s="233"/>
      <c r="U74" s="235"/>
      <c r="V74" s="233"/>
      <c r="W74" s="235"/>
      <c r="X74" s="233"/>
      <c r="Y74" s="235"/>
      <c r="Z74" s="233"/>
      <c r="AA74" s="235"/>
      <c r="AB74" s="233"/>
      <c r="AC74" s="235"/>
      <c r="AD74" s="233"/>
      <c r="AE74" s="235"/>
      <c r="AF74" s="233"/>
      <c r="AG74" s="235"/>
      <c r="AH74" s="233"/>
      <c r="AI74" s="235"/>
      <c r="AJ74" s="233"/>
      <c r="AK74" s="235"/>
      <c r="AL74" s="233"/>
      <c r="AM74" s="235"/>
      <c r="AN74" s="233"/>
      <c r="AO74" s="235"/>
      <c r="AP74" s="234"/>
      <c r="AQ74" s="234"/>
      <c r="AR74" s="233"/>
      <c r="AS74" s="235"/>
      <c r="AT74" s="234"/>
      <c r="AU74" s="234"/>
      <c r="AV74" s="233"/>
      <c r="AW74" s="235"/>
      <c r="AX74" s="234"/>
      <c r="AY74" s="234"/>
      <c r="AZ74" s="233"/>
      <c r="BA74" s="235"/>
      <c r="BB74" s="234"/>
      <c r="BC74" s="234"/>
      <c r="BD74" s="233"/>
      <c r="BE74" s="235"/>
      <c r="BF74" s="233"/>
      <c r="BG74" s="235"/>
      <c r="BH74" s="234"/>
      <c r="BI74" s="235"/>
      <c r="BJ74" s="687"/>
    </row>
    <row r="75" spans="1:63" ht="14.1" customHeight="1">
      <c r="A75" s="1373"/>
      <c r="B75" s="568" t="s">
        <v>657</v>
      </c>
      <c r="C75" s="569"/>
      <c r="D75" s="569"/>
      <c r="E75" s="570"/>
      <c r="F75" s="1411">
        <f>SUM(F15:G74)</f>
        <v>0</v>
      </c>
      <c r="G75" s="1412"/>
      <c r="H75" s="1411">
        <f t="shared" ref="H75" si="26">SUM(H15:I74)</f>
        <v>0</v>
      </c>
      <c r="I75" s="1412"/>
      <c r="J75" s="1411">
        <f t="shared" ref="J75" si="27">SUM(J15:K74)</f>
        <v>0</v>
      </c>
      <c r="K75" s="1412"/>
      <c r="L75" s="1411">
        <f t="shared" ref="L75" si="28">SUM(L15:M74)</f>
        <v>0</v>
      </c>
      <c r="M75" s="1412"/>
      <c r="N75" s="1411">
        <f t="shared" ref="N75" si="29">SUM(N15:O74)</f>
        <v>0</v>
      </c>
      <c r="O75" s="1412"/>
      <c r="P75" s="1411">
        <f t="shared" ref="P75" si="30">SUM(P15:Q74)</f>
        <v>0</v>
      </c>
      <c r="Q75" s="1412"/>
      <c r="R75" s="1411">
        <f t="shared" ref="R75" si="31">SUM(R15:S74)</f>
        <v>0</v>
      </c>
      <c r="S75" s="1412"/>
      <c r="T75" s="1411">
        <f t="shared" ref="T75" si="32">SUM(T15:U74)</f>
        <v>0</v>
      </c>
      <c r="U75" s="1412"/>
      <c r="V75" s="1411">
        <f t="shared" ref="V75" si="33">SUM(V15:W74)</f>
        <v>0</v>
      </c>
      <c r="W75" s="1412"/>
      <c r="X75" s="1411">
        <f t="shared" ref="X75" si="34">SUM(X15:Y74)</f>
        <v>0</v>
      </c>
      <c r="Y75" s="1412"/>
      <c r="Z75" s="1411">
        <f t="shared" ref="Z75" si="35">SUM(Z15:AA74)</f>
        <v>0</v>
      </c>
      <c r="AA75" s="1412"/>
      <c r="AB75" s="1411">
        <f t="shared" ref="AB75" si="36">SUM(AB15:AC74)</f>
        <v>0</v>
      </c>
      <c r="AC75" s="1412"/>
      <c r="AD75" s="1411">
        <f t="shared" ref="AD75" si="37">SUM(AD15:AE74)</f>
        <v>0</v>
      </c>
      <c r="AE75" s="1412"/>
      <c r="AF75" s="1411">
        <f t="shared" ref="AF75" si="38">SUM(AF15:AG74)</f>
        <v>0</v>
      </c>
      <c r="AG75" s="1412"/>
      <c r="AH75" s="1411">
        <f t="shared" ref="AH75" si="39">SUM(AH15:AI74)</f>
        <v>0</v>
      </c>
      <c r="AI75" s="1412"/>
      <c r="AJ75" s="1411">
        <f t="shared" ref="AJ75" si="40">SUM(AJ15:AK74)</f>
        <v>0</v>
      </c>
      <c r="AK75" s="1412"/>
      <c r="AL75" s="1411">
        <f t="shared" ref="AL75" si="41">SUM(AL15:AM74)</f>
        <v>0</v>
      </c>
      <c r="AM75" s="1412"/>
      <c r="AN75" s="1411">
        <f t="shared" ref="AN75" si="42">SUM(AN15:AO74)</f>
        <v>0</v>
      </c>
      <c r="AO75" s="1412"/>
      <c r="AP75" s="1411">
        <f t="shared" ref="AP75" si="43">SUM(AP15:AQ74)</f>
        <v>0</v>
      </c>
      <c r="AQ75" s="1412"/>
      <c r="AR75" s="1411">
        <f t="shared" ref="AR75" si="44">SUM(AR15:AS74)</f>
        <v>0</v>
      </c>
      <c r="AS75" s="1412"/>
      <c r="AT75" s="1411">
        <f t="shared" ref="AT75" si="45">SUM(AT15:AU74)</f>
        <v>0</v>
      </c>
      <c r="AU75" s="1412"/>
      <c r="AV75" s="1411">
        <f t="shared" ref="AV75" si="46">SUM(AV15:AW74)</f>
        <v>0</v>
      </c>
      <c r="AW75" s="1412"/>
      <c r="AX75" s="1411">
        <f t="shared" ref="AX75" si="47">SUM(AX15:AY74)</f>
        <v>0</v>
      </c>
      <c r="AY75" s="1412"/>
      <c r="AZ75" s="1411">
        <f t="shared" ref="AZ75" si="48">SUM(AZ15:BA74)</f>
        <v>0</v>
      </c>
      <c r="BA75" s="1412"/>
      <c r="BB75" s="1411">
        <f t="shared" ref="BB75" si="49">SUM(BB15:BC74)</f>
        <v>0</v>
      </c>
      <c r="BC75" s="1412"/>
      <c r="BD75" s="1411">
        <f t="shared" ref="BD75" si="50">SUM(BD15:BE74)</f>
        <v>0</v>
      </c>
      <c r="BE75" s="1412"/>
      <c r="BF75" s="1411">
        <f t="shared" ref="BF75" si="51">SUM(BF15:BG74)</f>
        <v>0</v>
      </c>
      <c r="BG75" s="1412"/>
      <c r="BH75" s="1411">
        <f t="shared" ref="BH75" si="52">SUM(BH15:BI74)</f>
        <v>0</v>
      </c>
      <c r="BI75" s="1412"/>
      <c r="BJ75" s="237"/>
    </row>
    <row r="76" spans="1:63" ht="14.1" customHeight="1">
      <c r="A76" s="666" t="s">
        <v>658</v>
      </c>
      <c r="B76" s="667"/>
      <c r="C76" s="667"/>
      <c r="D76" s="668"/>
      <c r="E76" s="217" t="s">
        <v>680</v>
      </c>
      <c r="F76" s="1411" t="str">
        <f>IF(F10=0,"",IF(F75&gt;=F10,"適","否"))</f>
        <v>否</v>
      </c>
      <c r="G76" s="1412"/>
      <c r="H76" s="1411" t="str">
        <f t="shared" ref="H76" si="53">IF(H10=0,"",IF(H75&gt;=H10,"適","否"))</f>
        <v>否</v>
      </c>
      <c r="I76" s="1412"/>
      <c r="J76" s="1411" t="str">
        <f t="shared" ref="J76" si="54">IF(J10=0,"",IF(J75&gt;=J10,"適","否"))</f>
        <v>否</v>
      </c>
      <c r="K76" s="1412"/>
      <c r="L76" s="1411" t="str">
        <f t="shared" ref="L76" si="55">IF(L10=0,"",IF(L75&gt;=L10,"適","否"))</f>
        <v>否</v>
      </c>
      <c r="M76" s="1412"/>
      <c r="N76" s="1411" t="str">
        <f t="shared" ref="N76" si="56">IF(N10=0,"",IF(N75&gt;=N10,"適","否"))</f>
        <v>否</v>
      </c>
      <c r="O76" s="1412"/>
      <c r="P76" s="1411" t="str">
        <f t="shared" ref="P76" si="57">IF(P10=0,"",IF(P75&gt;=P10,"適","否"))</f>
        <v>否</v>
      </c>
      <c r="Q76" s="1412"/>
      <c r="R76" s="1411" t="str">
        <f t="shared" ref="R76" si="58">IF(R10=0,"",IF(R75&gt;=R10,"適","否"))</f>
        <v>否</v>
      </c>
      <c r="S76" s="1412"/>
      <c r="T76" s="1411" t="str">
        <f t="shared" ref="T76" si="59">IF(T10=0,"",IF(T75&gt;=T10,"適","否"))</f>
        <v>否</v>
      </c>
      <c r="U76" s="1412"/>
      <c r="V76" s="1411" t="str">
        <f t="shared" ref="V76" si="60">IF(V10=0,"",IF(V75&gt;=V10,"適","否"))</f>
        <v>否</v>
      </c>
      <c r="W76" s="1412"/>
      <c r="X76" s="1411" t="str">
        <f t="shared" ref="X76" si="61">IF(X10=0,"",IF(X75&gt;=X10,"適","否"))</f>
        <v>否</v>
      </c>
      <c r="Y76" s="1412"/>
      <c r="Z76" s="1411" t="str">
        <f t="shared" ref="Z76" si="62">IF(Z10=0,"",IF(Z75&gt;=Z10,"適","否"))</f>
        <v>否</v>
      </c>
      <c r="AA76" s="1412"/>
      <c r="AB76" s="1411" t="str">
        <f t="shared" ref="AB76" si="63">IF(AB10=0,"",IF(AB75&gt;=AB10,"適","否"))</f>
        <v>否</v>
      </c>
      <c r="AC76" s="1412"/>
      <c r="AD76" s="1411" t="str">
        <f t="shared" ref="AD76" si="64">IF(AD10=0,"",IF(AD75&gt;=AD10,"適","否"))</f>
        <v>否</v>
      </c>
      <c r="AE76" s="1412"/>
      <c r="AF76" s="1411" t="str">
        <f t="shared" ref="AF76" si="65">IF(AF10=0,"",IF(AF75&gt;=AF10,"適","否"))</f>
        <v>否</v>
      </c>
      <c r="AG76" s="1412"/>
      <c r="AH76" s="1411" t="str">
        <f t="shared" ref="AH76" si="66">IF(AH10=0,"",IF(AH75&gt;=AH10,"適","否"))</f>
        <v>否</v>
      </c>
      <c r="AI76" s="1412"/>
      <c r="AJ76" s="1411" t="str">
        <f t="shared" ref="AJ76" si="67">IF(AJ10=0,"",IF(AJ75&gt;=AJ10,"適","否"))</f>
        <v>否</v>
      </c>
      <c r="AK76" s="1412"/>
      <c r="AL76" s="1411" t="str">
        <f t="shared" ref="AL76" si="68">IF(AL10=0,"",IF(AL75&gt;=AL10,"適","否"))</f>
        <v>否</v>
      </c>
      <c r="AM76" s="1412"/>
      <c r="AN76" s="1411" t="str">
        <f t="shared" ref="AN76" si="69">IF(AN10=0,"",IF(AN75&gt;=AN10,"適","否"))</f>
        <v>否</v>
      </c>
      <c r="AO76" s="1412"/>
      <c r="AP76" s="1411" t="str">
        <f t="shared" ref="AP76" si="70">IF(AP10=0,"",IF(AP75&gt;=AP10,"適","否"))</f>
        <v>否</v>
      </c>
      <c r="AQ76" s="1412"/>
      <c r="AR76" s="1411" t="str">
        <f t="shared" ref="AR76" si="71">IF(AR10=0,"",IF(AR75&gt;=AR10,"適","否"))</f>
        <v>否</v>
      </c>
      <c r="AS76" s="1412"/>
      <c r="AT76" s="1411" t="str">
        <f t="shared" ref="AT76" si="72">IF(AT10=0,"",IF(AT75&gt;=AT10,"適","否"))</f>
        <v>否</v>
      </c>
      <c r="AU76" s="1412"/>
      <c r="AV76" s="1411" t="str">
        <f t="shared" ref="AV76" si="73">IF(AV10=0,"",IF(AV75&gt;=AV10,"適","否"))</f>
        <v>否</v>
      </c>
      <c r="AW76" s="1412"/>
      <c r="AX76" s="1411" t="str">
        <f t="shared" ref="AX76" si="74">IF(AX10=0,"",IF(AX75&gt;=AX10,"適","否"))</f>
        <v>否</v>
      </c>
      <c r="AY76" s="1412"/>
      <c r="AZ76" s="1411" t="str">
        <f t="shared" ref="AZ76" si="75">IF(AZ10=0,"",IF(AZ75&gt;=AZ10,"適","否"))</f>
        <v>否</v>
      </c>
      <c r="BA76" s="1412"/>
      <c r="BB76" s="1411" t="str">
        <f t="shared" ref="BB76" si="76">IF(BB10=0,"",IF(BB75&gt;=BB10,"適","否"))</f>
        <v>否</v>
      </c>
      <c r="BC76" s="1412"/>
      <c r="BD76" s="1411" t="str">
        <f t="shared" ref="BD76" si="77">IF(BD10=0,"",IF(BD75&gt;=BD10,"適","否"))</f>
        <v>否</v>
      </c>
      <c r="BE76" s="1412"/>
      <c r="BF76" s="1411" t="str">
        <f t="shared" ref="BF76" si="78">IF(BF10=0,"",IF(BF75&gt;=BF10,"適","否"))</f>
        <v>否</v>
      </c>
      <c r="BG76" s="1412"/>
      <c r="BH76" s="1411" t="str">
        <f t="shared" ref="BH76" si="79">IF(BH10=0,"",IF(BH75&gt;=BH10,"適","否"))</f>
        <v>否</v>
      </c>
      <c r="BI76" s="1412"/>
      <c r="BJ76" s="238"/>
    </row>
    <row r="77" spans="1:63" ht="14.1" customHeight="1">
      <c r="A77" s="691"/>
      <c r="B77" s="692"/>
      <c r="C77" s="692"/>
      <c r="D77" s="693"/>
      <c r="E77" s="218" t="s">
        <v>681</v>
      </c>
      <c r="F77" s="1413" t="str">
        <f>IF(F11=0,"",IF(F75&gt;=F11,"適","否"))</f>
        <v>否</v>
      </c>
      <c r="G77" s="1414"/>
      <c r="H77" s="1413" t="str">
        <f t="shared" ref="H77" si="80">IF(H11=0,"",IF(H75&gt;=H11,"適","否"))</f>
        <v>否</v>
      </c>
      <c r="I77" s="1414"/>
      <c r="J77" s="1413" t="str">
        <f t="shared" ref="J77" si="81">IF(J11=0,"",IF(J75&gt;=J11,"適","否"))</f>
        <v>否</v>
      </c>
      <c r="K77" s="1414"/>
      <c r="L77" s="1413" t="str">
        <f t="shared" ref="L77" si="82">IF(L11=0,"",IF(L75&gt;=L11,"適","否"))</f>
        <v>否</v>
      </c>
      <c r="M77" s="1414"/>
      <c r="N77" s="1413" t="str">
        <f t="shared" ref="N77" si="83">IF(N11=0,"",IF(N75&gt;=N11,"適","否"))</f>
        <v>否</v>
      </c>
      <c r="O77" s="1414"/>
      <c r="P77" s="1413" t="str">
        <f t="shared" ref="P77" si="84">IF(P11=0,"",IF(P75&gt;=P11,"適","否"))</f>
        <v>否</v>
      </c>
      <c r="Q77" s="1414"/>
      <c r="R77" s="1413" t="str">
        <f t="shared" ref="R77" si="85">IF(R11=0,"",IF(R75&gt;=R11,"適","否"))</f>
        <v>否</v>
      </c>
      <c r="S77" s="1414"/>
      <c r="T77" s="1413" t="str">
        <f t="shared" ref="T77" si="86">IF(T11=0,"",IF(T75&gt;=T11,"適","否"))</f>
        <v>否</v>
      </c>
      <c r="U77" s="1414"/>
      <c r="V77" s="1413" t="str">
        <f t="shared" ref="V77" si="87">IF(V11=0,"",IF(V75&gt;=V11,"適","否"))</f>
        <v>否</v>
      </c>
      <c r="W77" s="1414"/>
      <c r="X77" s="1413" t="str">
        <f t="shared" ref="X77" si="88">IF(X11=0,"",IF(X75&gt;=X11,"適","否"))</f>
        <v>否</v>
      </c>
      <c r="Y77" s="1414"/>
      <c r="Z77" s="1413" t="str">
        <f t="shared" ref="Z77" si="89">IF(Z11=0,"",IF(Z75&gt;=Z11,"適","否"))</f>
        <v>否</v>
      </c>
      <c r="AA77" s="1414"/>
      <c r="AB77" s="1413" t="str">
        <f t="shared" ref="AB77" si="90">IF(AB11=0,"",IF(AB75&gt;=AB11,"適","否"))</f>
        <v>否</v>
      </c>
      <c r="AC77" s="1414"/>
      <c r="AD77" s="1413" t="str">
        <f t="shared" ref="AD77" si="91">IF(AD11=0,"",IF(AD75&gt;=AD11,"適","否"))</f>
        <v>否</v>
      </c>
      <c r="AE77" s="1414"/>
      <c r="AF77" s="1413" t="str">
        <f t="shared" ref="AF77" si="92">IF(AF11=0,"",IF(AF75&gt;=AF11,"適","否"))</f>
        <v>否</v>
      </c>
      <c r="AG77" s="1414"/>
      <c r="AH77" s="1413" t="str">
        <f t="shared" ref="AH77" si="93">IF(AH11=0,"",IF(AH75&gt;=AH11,"適","否"))</f>
        <v>否</v>
      </c>
      <c r="AI77" s="1414"/>
      <c r="AJ77" s="1413" t="str">
        <f t="shared" ref="AJ77" si="94">IF(AJ11=0,"",IF(AJ75&gt;=AJ11,"適","否"))</f>
        <v>否</v>
      </c>
      <c r="AK77" s="1414"/>
      <c r="AL77" s="1413" t="str">
        <f t="shared" ref="AL77" si="95">IF(AL11=0,"",IF(AL75&gt;=AL11,"適","否"))</f>
        <v>否</v>
      </c>
      <c r="AM77" s="1414"/>
      <c r="AN77" s="1413" t="str">
        <f>IF(AN11=0,"",IF(AN75&gt;=AN11,"適","否"))</f>
        <v>否</v>
      </c>
      <c r="AO77" s="1414"/>
      <c r="AP77" s="1413" t="str">
        <f t="shared" ref="AP77" si="96">IF(AP11=0,"",IF(AP75&gt;=AP11,"適","否"))</f>
        <v>否</v>
      </c>
      <c r="AQ77" s="1414"/>
      <c r="AR77" s="1413" t="str">
        <f t="shared" ref="AR77" si="97">IF(AR11=0,"",IF(AR75&gt;=AR11,"適","否"))</f>
        <v>否</v>
      </c>
      <c r="AS77" s="1414"/>
      <c r="AT77" s="1413" t="str">
        <f t="shared" ref="AT77" si="98">IF(AT11=0,"",IF(AT75&gt;=AT11,"適","否"))</f>
        <v>否</v>
      </c>
      <c r="AU77" s="1414"/>
      <c r="AV77" s="1413" t="str">
        <f t="shared" ref="AV77" si="99">IF(AV11=0,"",IF(AV75&gt;=AV11,"適","否"))</f>
        <v>否</v>
      </c>
      <c r="AW77" s="1414"/>
      <c r="AX77" s="1413" t="str">
        <f t="shared" ref="AX77" si="100">IF(AX11=0,"",IF(AX75&gt;=AX11,"適","否"))</f>
        <v>否</v>
      </c>
      <c r="AY77" s="1414"/>
      <c r="AZ77" s="1413" t="str">
        <f t="shared" ref="AZ77" si="101">IF(AZ11=0,"",IF(AZ75&gt;=AZ11,"適","否"))</f>
        <v>否</v>
      </c>
      <c r="BA77" s="1414"/>
      <c r="BB77" s="1413" t="str">
        <f t="shared" ref="BB77" si="102">IF(BB11=0,"",IF(BB75&gt;=BB11,"適","否"))</f>
        <v>否</v>
      </c>
      <c r="BC77" s="1414"/>
      <c r="BD77" s="1413" t="str">
        <f t="shared" ref="BD77" si="103">IF(BD11=0,"",IF(BD75&gt;=BD11,"適","否"))</f>
        <v>否</v>
      </c>
      <c r="BE77" s="1414"/>
      <c r="BF77" s="1413" t="str">
        <f t="shared" ref="BF77" si="104">IF(BF11=0,"",IF(BF75&gt;=BF11,"適","否"))</f>
        <v>否</v>
      </c>
      <c r="BG77" s="1414"/>
      <c r="BH77" s="1413" t="str">
        <f t="shared" ref="BH77" si="105">IF(BH11=0,"",IF(BH75&gt;=BH11,"適","否"))</f>
        <v>否</v>
      </c>
      <c r="BI77" s="1414"/>
      <c r="BJ77" s="239" t="s">
        <v>682</v>
      </c>
    </row>
    <row r="78" spans="1:63" s="241" customFormat="1" ht="12.75" customHeight="1">
      <c r="A78" s="240" t="s">
        <v>659</v>
      </c>
      <c r="B78" s="241" t="s">
        <v>660</v>
      </c>
    </row>
    <row r="79" spans="1:63" s="241" customFormat="1" ht="12.75" customHeight="1">
      <c r="A79" s="240">
        <v>2</v>
      </c>
      <c r="B79" s="241" t="s">
        <v>773</v>
      </c>
    </row>
    <row r="80" spans="1:63" s="241" customFormat="1" ht="12.75" customHeight="1">
      <c r="A80" s="240" t="s">
        <v>760</v>
      </c>
      <c r="B80" s="241" t="s">
        <v>754</v>
      </c>
    </row>
    <row r="81" spans="2:62" s="241" customFormat="1" ht="12.75" customHeight="1">
      <c r="B81" s="209" t="s">
        <v>755</v>
      </c>
      <c r="C81" s="209"/>
      <c r="D81" s="209"/>
      <c r="E81" s="209"/>
      <c r="F81" s="209"/>
      <c r="G81" s="209"/>
      <c r="H81" s="209"/>
      <c r="I81" s="209"/>
      <c r="J81" s="209"/>
      <c r="K81" s="209"/>
      <c r="L81" s="209"/>
      <c r="M81" s="209"/>
      <c r="N81" s="209"/>
      <c r="O81" s="209"/>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c r="AT81" s="209"/>
      <c r="AU81" s="209"/>
      <c r="AV81" s="209"/>
      <c r="AW81" s="209"/>
      <c r="AX81" s="209"/>
      <c r="AY81" s="209"/>
      <c r="AZ81" s="209"/>
      <c r="BA81" s="209"/>
      <c r="BB81" s="209"/>
      <c r="BC81" s="209"/>
      <c r="BD81" s="209"/>
      <c r="BE81" s="209"/>
      <c r="BF81" s="209"/>
      <c r="BG81" s="209"/>
      <c r="BH81" s="209"/>
      <c r="BI81" s="209"/>
      <c r="BJ81" s="209"/>
    </row>
    <row r="82" spans="2:62" ht="13.5" customHeight="1">
      <c r="B82" s="209" t="s">
        <v>809</v>
      </c>
    </row>
    <row r="83" spans="2:62" ht="13.5" customHeight="1">
      <c r="B83" s="209" t="s">
        <v>813</v>
      </c>
    </row>
    <row r="84" spans="2:62" s="241" customFormat="1" ht="12.75" customHeight="1">
      <c r="B84" s="209" t="s">
        <v>808</v>
      </c>
      <c r="C84" s="209"/>
      <c r="D84" s="209"/>
      <c r="E84" s="209"/>
      <c r="F84" s="209"/>
      <c r="G84" s="209"/>
      <c r="H84" s="209"/>
      <c r="I84" s="209"/>
      <c r="J84" s="209"/>
      <c r="K84" s="209"/>
      <c r="L84" s="209"/>
      <c r="M84" s="209"/>
      <c r="N84" s="209"/>
      <c r="O84" s="209"/>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c r="AT84" s="209"/>
      <c r="AU84" s="209"/>
      <c r="AV84" s="209"/>
      <c r="AW84" s="209"/>
      <c r="AX84" s="209"/>
      <c r="AY84" s="209"/>
      <c r="AZ84" s="209"/>
      <c r="BA84" s="209"/>
      <c r="BB84" s="209"/>
      <c r="BC84" s="209"/>
      <c r="BD84" s="209"/>
      <c r="BE84" s="209"/>
      <c r="BF84" s="209"/>
      <c r="BG84" s="209"/>
      <c r="BH84" s="209"/>
      <c r="BI84" s="209"/>
      <c r="BJ84" s="209"/>
    </row>
    <row r="85" spans="2:62" s="241" customFormat="1" ht="12.75" customHeight="1">
      <c r="B85" s="209" t="s">
        <v>811</v>
      </c>
      <c r="C85" s="209"/>
      <c r="D85" s="209"/>
      <c r="E85" s="209"/>
      <c r="F85" s="209"/>
      <c r="G85" s="209"/>
      <c r="H85" s="209"/>
      <c r="I85" s="209"/>
      <c r="J85" s="209"/>
      <c r="K85" s="209"/>
      <c r="L85" s="209"/>
      <c r="M85" s="209"/>
      <c r="N85" s="209"/>
      <c r="O85" s="209"/>
      <c r="P85" s="209"/>
      <c r="Q85" s="209"/>
      <c r="R85" s="209"/>
      <c r="S85" s="209"/>
      <c r="T85" s="209"/>
      <c r="U85" s="209"/>
      <c r="V85" s="209"/>
      <c r="W85" s="209"/>
      <c r="X85" s="209"/>
      <c r="Y85" s="209"/>
      <c r="Z85" s="209"/>
      <c r="AA85" s="209"/>
      <c r="AB85" s="209"/>
      <c r="AC85" s="209"/>
      <c r="AD85" s="209"/>
      <c r="AE85" s="209"/>
      <c r="AF85" s="209"/>
      <c r="AG85" s="209"/>
      <c r="AH85" s="209"/>
      <c r="AI85" s="209"/>
      <c r="AJ85" s="209"/>
      <c r="AK85" s="209"/>
      <c r="AL85" s="209"/>
      <c r="AM85" s="209"/>
      <c r="AN85" s="209"/>
      <c r="AO85" s="209"/>
      <c r="AP85" s="209"/>
      <c r="AQ85" s="209"/>
      <c r="AR85" s="209"/>
      <c r="AS85" s="209"/>
      <c r="AT85" s="209"/>
      <c r="AU85" s="209"/>
      <c r="AV85" s="209"/>
      <c r="AW85" s="209"/>
      <c r="AX85" s="209"/>
      <c r="AY85" s="209"/>
      <c r="AZ85" s="209"/>
      <c r="BA85" s="209"/>
      <c r="BB85" s="209"/>
      <c r="BC85" s="209"/>
      <c r="BD85" s="209"/>
      <c r="BE85" s="209"/>
      <c r="BF85" s="209"/>
      <c r="BG85" s="209"/>
      <c r="BH85" s="209"/>
      <c r="BI85" s="209"/>
      <c r="BJ85" s="209"/>
    </row>
    <row r="86" spans="2:62" s="241" customFormat="1" ht="15" customHeight="1">
      <c r="B86" s="209" t="s">
        <v>812</v>
      </c>
      <c r="C86" s="209"/>
      <c r="D86" s="209"/>
      <c r="E86" s="209"/>
      <c r="F86" s="209"/>
      <c r="G86" s="209"/>
      <c r="H86" s="209"/>
      <c r="I86" s="209"/>
      <c r="J86" s="209"/>
      <c r="K86" s="209"/>
      <c r="L86" s="209"/>
      <c r="M86" s="209"/>
      <c r="N86" s="209"/>
      <c r="O86" s="209"/>
      <c r="P86" s="209"/>
      <c r="Q86" s="209"/>
      <c r="R86" s="209"/>
      <c r="S86" s="209"/>
      <c r="T86" s="209"/>
      <c r="U86" s="209"/>
      <c r="V86" s="209"/>
      <c r="W86" s="209"/>
      <c r="X86" s="209"/>
      <c r="Y86" s="209"/>
      <c r="Z86" s="209"/>
      <c r="AA86" s="209"/>
      <c r="AB86" s="209"/>
      <c r="AC86" s="209"/>
      <c r="AD86" s="209"/>
      <c r="AE86" s="209"/>
      <c r="AF86" s="209"/>
      <c r="AG86" s="209"/>
      <c r="AH86" s="209"/>
      <c r="AI86" s="209"/>
      <c r="AJ86" s="209"/>
      <c r="AK86" s="209"/>
      <c r="AL86" s="209"/>
      <c r="AM86" s="209"/>
      <c r="AN86" s="209"/>
      <c r="AO86" s="209"/>
      <c r="AP86" s="209"/>
      <c r="AQ86" s="209"/>
      <c r="AR86" s="209"/>
      <c r="AS86" s="209"/>
      <c r="AT86" s="209"/>
      <c r="AU86" s="209"/>
      <c r="AV86" s="209"/>
      <c r="AW86" s="209"/>
      <c r="AX86" s="209"/>
      <c r="AY86" s="209"/>
      <c r="AZ86" s="209"/>
      <c r="BA86" s="209"/>
      <c r="BB86" s="209"/>
      <c r="BC86" s="209"/>
      <c r="BD86" s="209"/>
      <c r="BE86" s="209"/>
      <c r="BF86" s="209"/>
      <c r="BG86" s="209"/>
      <c r="BH86" s="209"/>
      <c r="BI86" s="209"/>
      <c r="BJ86" s="209"/>
    </row>
  </sheetData>
  <mergeCells count="1014">
    <mergeCell ref="P77:Q77"/>
    <mergeCell ref="AX76:AY76"/>
    <mergeCell ref="AZ76:BA76"/>
    <mergeCell ref="BB76:BC76"/>
    <mergeCell ref="A76:D77"/>
    <mergeCell ref="F76:G76"/>
    <mergeCell ref="H76:I76"/>
    <mergeCell ref="J76:K76"/>
    <mergeCell ref="L76:M76"/>
    <mergeCell ref="N76:O76"/>
    <mergeCell ref="P76:Q76"/>
    <mergeCell ref="R76:S76"/>
    <mergeCell ref="T76:U76"/>
    <mergeCell ref="V76:W76"/>
    <mergeCell ref="X76:Y76"/>
    <mergeCell ref="BB77:BC77"/>
    <mergeCell ref="BD77:BE77"/>
    <mergeCell ref="BF77:BG77"/>
    <mergeCell ref="BH77:BI77"/>
    <mergeCell ref="AP77:AQ77"/>
    <mergeCell ref="AR77:AS77"/>
    <mergeCell ref="AT77:AU77"/>
    <mergeCell ref="AV77:AW77"/>
    <mergeCell ref="AX77:AY77"/>
    <mergeCell ref="AZ77:BA77"/>
    <mergeCell ref="AD77:AE77"/>
    <mergeCell ref="AF77:AG77"/>
    <mergeCell ref="AH77:AI77"/>
    <mergeCell ref="AJ77:AK77"/>
    <mergeCell ref="AL77:AM77"/>
    <mergeCell ref="AN77:AO77"/>
    <mergeCell ref="R77:S77"/>
    <mergeCell ref="T77:U77"/>
    <mergeCell ref="V77:W77"/>
    <mergeCell ref="X77:Y77"/>
    <mergeCell ref="Z77:AA77"/>
    <mergeCell ref="AB77:AC77"/>
    <mergeCell ref="X75:Y75"/>
    <mergeCell ref="Z75:AA75"/>
    <mergeCell ref="BD76:BE76"/>
    <mergeCell ref="BF76:BG76"/>
    <mergeCell ref="BH76:BI76"/>
    <mergeCell ref="AL76:AM76"/>
    <mergeCell ref="AN76:AO76"/>
    <mergeCell ref="AP76:AQ76"/>
    <mergeCell ref="AR76:AS76"/>
    <mergeCell ref="AT76:AU76"/>
    <mergeCell ref="AV76:AW76"/>
    <mergeCell ref="Z76:AA76"/>
    <mergeCell ref="AB76:AC76"/>
    <mergeCell ref="AD76:AE76"/>
    <mergeCell ref="AF76:AG76"/>
    <mergeCell ref="AH76:AI76"/>
    <mergeCell ref="AJ76:AK76"/>
    <mergeCell ref="BF75:BG75"/>
    <mergeCell ref="BH75:BI75"/>
    <mergeCell ref="B75:E75"/>
    <mergeCell ref="F75:G75"/>
    <mergeCell ref="H75:I75"/>
    <mergeCell ref="J75:K75"/>
    <mergeCell ref="F77:G77"/>
    <mergeCell ref="H77:I77"/>
    <mergeCell ref="J77:K77"/>
    <mergeCell ref="L77:M77"/>
    <mergeCell ref="N77:O77"/>
    <mergeCell ref="L75:M75"/>
    <mergeCell ref="N75:O75"/>
    <mergeCell ref="AX73:AY73"/>
    <mergeCell ref="AZ73:BA73"/>
    <mergeCell ref="BB73:BC73"/>
    <mergeCell ref="BD73:BE73"/>
    <mergeCell ref="BF73:BG73"/>
    <mergeCell ref="BH73:BI73"/>
    <mergeCell ref="AL73:AM73"/>
    <mergeCell ref="AN73:AO73"/>
    <mergeCell ref="AP73:AQ73"/>
    <mergeCell ref="AR73:AS73"/>
    <mergeCell ref="AT73:AU73"/>
    <mergeCell ref="AV73:AW73"/>
    <mergeCell ref="Z73:AA73"/>
    <mergeCell ref="AB73:AC73"/>
    <mergeCell ref="AD73:AE73"/>
    <mergeCell ref="AF73:AG73"/>
    <mergeCell ref="AH73:AI73"/>
    <mergeCell ref="AJ73:AK73"/>
    <mergeCell ref="AZ75:BA75"/>
    <mergeCell ref="BB75:BC75"/>
    <mergeCell ref="BD75:BE75"/>
    <mergeCell ref="BJ72:BJ74"/>
    <mergeCell ref="F73:G73"/>
    <mergeCell ref="H73:I73"/>
    <mergeCell ref="J73:K73"/>
    <mergeCell ref="L73:M73"/>
    <mergeCell ref="N73:O73"/>
    <mergeCell ref="P73:Q73"/>
    <mergeCell ref="R73:S73"/>
    <mergeCell ref="T73:U73"/>
    <mergeCell ref="V73:W73"/>
    <mergeCell ref="AZ70:BA70"/>
    <mergeCell ref="BB70:BC70"/>
    <mergeCell ref="BD70:BE70"/>
    <mergeCell ref="BF70:BG70"/>
    <mergeCell ref="BH70:BI70"/>
    <mergeCell ref="BJ69:BJ71"/>
    <mergeCell ref="AN75:AO75"/>
    <mergeCell ref="AP75:AQ75"/>
    <mergeCell ref="AR75:AS75"/>
    <mergeCell ref="AT75:AU75"/>
    <mergeCell ref="AV75:AW75"/>
    <mergeCell ref="AX75:AY75"/>
    <mergeCell ref="AB75:AC75"/>
    <mergeCell ref="AD75:AE75"/>
    <mergeCell ref="AF75:AG75"/>
    <mergeCell ref="AH75:AI75"/>
    <mergeCell ref="AJ75:AK75"/>
    <mergeCell ref="AL75:AM75"/>
    <mergeCell ref="P75:Q75"/>
    <mergeCell ref="R75:S75"/>
    <mergeCell ref="T75:U75"/>
    <mergeCell ref="V75:W75"/>
    <mergeCell ref="B72:B74"/>
    <mergeCell ref="C72:C74"/>
    <mergeCell ref="D72:D74"/>
    <mergeCell ref="E72:E74"/>
    <mergeCell ref="X73:Y73"/>
    <mergeCell ref="AN70:AO70"/>
    <mergeCell ref="AP70:AQ70"/>
    <mergeCell ref="AR70:AS70"/>
    <mergeCell ref="AT70:AU70"/>
    <mergeCell ref="AV70:AW70"/>
    <mergeCell ref="AX70:AY70"/>
    <mergeCell ref="AB70:AC70"/>
    <mergeCell ref="AD70:AE70"/>
    <mergeCell ref="AF70:AG70"/>
    <mergeCell ref="AH70:AI70"/>
    <mergeCell ref="AJ70:AK70"/>
    <mergeCell ref="AL70:AM70"/>
    <mergeCell ref="P70:Q70"/>
    <mergeCell ref="R70:S70"/>
    <mergeCell ref="T70:U70"/>
    <mergeCell ref="V70:W70"/>
    <mergeCell ref="X70:Y70"/>
    <mergeCell ref="Z70:AA70"/>
    <mergeCell ref="B69:B71"/>
    <mergeCell ref="C69:C71"/>
    <mergeCell ref="D69:D71"/>
    <mergeCell ref="E69:E71"/>
    <mergeCell ref="F70:G70"/>
    <mergeCell ref="H70:I70"/>
    <mergeCell ref="J70:K70"/>
    <mergeCell ref="L70:M70"/>
    <mergeCell ref="N70:O70"/>
    <mergeCell ref="AX67:AY67"/>
    <mergeCell ref="AZ67:BA67"/>
    <mergeCell ref="BB67:BC67"/>
    <mergeCell ref="BD67:BE67"/>
    <mergeCell ref="BF67:BG67"/>
    <mergeCell ref="BH67:BI67"/>
    <mergeCell ref="AL67:AM67"/>
    <mergeCell ref="AN67:AO67"/>
    <mergeCell ref="AP67:AQ67"/>
    <mergeCell ref="AR67:AS67"/>
    <mergeCell ref="AT67:AU67"/>
    <mergeCell ref="AV67:AW67"/>
    <mergeCell ref="Z67:AA67"/>
    <mergeCell ref="AB67:AC67"/>
    <mergeCell ref="AD67:AE67"/>
    <mergeCell ref="AF67:AG67"/>
    <mergeCell ref="AH67:AI67"/>
    <mergeCell ref="AJ67:AK67"/>
    <mergeCell ref="N67:O67"/>
    <mergeCell ref="P67:Q67"/>
    <mergeCell ref="R67:S67"/>
    <mergeCell ref="T67:U67"/>
    <mergeCell ref="V67:W67"/>
    <mergeCell ref="X67:Y67"/>
    <mergeCell ref="B66:B68"/>
    <mergeCell ref="C66:C68"/>
    <mergeCell ref="D66:D68"/>
    <mergeCell ref="E66:E68"/>
    <mergeCell ref="BJ66:BJ68"/>
    <mergeCell ref="BK66:BK68"/>
    <mergeCell ref="F67:G67"/>
    <mergeCell ref="H67:I67"/>
    <mergeCell ref="J67:K67"/>
    <mergeCell ref="L67:M67"/>
    <mergeCell ref="AX64:AY64"/>
    <mergeCell ref="AZ64:BA64"/>
    <mergeCell ref="BB64:BC64"/>
    <mergeCell ref="BD64:BE64"/>
    <mergeCell ref="BF64:BG64"/>
    <mergeCell ref="BH64:BI64"/>
    <mergeCell ref="AL64:AM64"/>
    <mergeCell ref="AN64:AO64"/>
    <mergeCell ref="AP64:AQ64"/>
    <mergeCell ref="AR64:AS64"/>
    <mergeCell ref="AT64:AU64"/>
    <mergeCell ref="AV64:AW64"/>
    <mergeCell ref="Z64:AA64"/>
    <mergeCell ref="AB64:AC64"/>
    <mergeCell ref="AD64:AE64"/>
    <mergeCell ref="AF64:AG64"/>
    <mergeCell ref="AH64:AI64"/>
    <mergeCell ref="AJ64:AK64"/>
    <mergeCell ref="N64:O64"/>
    <mergeCell ref="P64:Q64"/>
    <mergeCell ref="R64:S64"/>
    <mergeCell ref="T64:U64"/>
    <mergeCell ref="V64:W64"/>
    <mergeCell ref="X64:Y64"/>
    <mergeCell ref="B63:B65"/>
    <mergeCell ref="C63:C65"/>
    <mergeCell ref="D63:D65"/>
    <mergeCell ref="E63:E65"/>
    <mergeCell ref="BJ63:BJ65"/>
    <mergeCell ref="BK63:BK65"/>
    <mergeCell ref="F64:G64"/>
    <mergeCell ref="H64:I64"/>
    <mergeCell ref="J64:K64"/>
    <mergeCell ref="L64:M64"/>
    <mergeCell ref="AX61:AY61"/>
    <mergeCell ref="AZ61:BA61"/>
    <mergeCell ref="BB61:BC61"/>
    <mergeCell ref="BD61:BE61"/>
    <mergeCell ref="BF61:BG61"/>
    <mergeCell ref="BH61:BI61"/>
    <mergeCell ref="AL61:AM61"/>
    <mergeCell ref="AN61:AO61"/>
    <mergeCell ref="AP61:AQ61"/>
    <mergeCell ref="AR61:AS61"/>
    <mergeCell ref="AT61:AU61"/>
    <mergeCell ref="AV61:AW61"/>
    <mergeCell ref="Z61:AA61"/>
    <mergeCell ref="AB61:AC61"/>
    <mergeCell ref="AD61:AE61"/>
    <mergeCell ref="AF61:AG61"/>
    <mergeCell ref="AH61:AI61"/>
    <mergeCell ref="AJ61:AK61"/>
    <mergeCell ref="N61:O61"/>
    <mergeCell ref="P61:Q61"/>
    <mergeCell ref="R61:S61"/>
    <mergeCell ref="T61:U61"/>
    <mergeCell ref="V61:W61"/>
    <mergeCell ref="X61:Y61"/>
    <mergeCell ref="B60:B62"/>
    <mergeCell ref="C60:C62"/>
    <mergeCell ref="D60:D62"/>
    <mergeCell ref="E60:E62"/>
    <mergeCell ref="BJ60:BJ62"/>
    <mergeCell ref="BK60:BK62"/>
    <mergeCell ref="F61:G61"/>
    <mergeCell ref="H61:I61"/>
    <mergeCell ref="J61:K61"/>
    <mergeCell ref="L61:M61"/>
    <mergeCell ref="AX58:AY58"/>
    <mergeCell ref="AZ58:BA58"/>
    <mergeCell ref="BB58:BC58"/>
    <mergeCell ref="BD58:BE58"/>
    <mergeCell ref="BF58:BG58"/>
    <mergeCell ref="BH58:BI58"/>
    <mergeCell ref="AL58:AM58"/>
    <mergeCell ref="AN58:AO58"/>
    <mergeCell ref="AP58:AQ58"/>
    <mergeCell ref="AR58:AS58"/>
    <mergeCell ref="AT58:AU58"/>
    <mergeCell ref="AV58:AW58"/>
    <mergeCell ref="Z58:AA58"/>
    <mergeCell ref="AB58:AC58"/>
    <mergeCell ref="AD58:AE58"/>
    <mergeCell ref="AF58:AG58"/>
    <mergeCell ref="AH58:AI58"/>
    <mergeCell ref="AJ58:AK58"/>
    <mergeCell ref="N58:O58"/>
    <mergeCell ref="P58:Q58"/>
    <mergeCell ref="R58:S58"/>
    <mergeCell ref="T58:U58"/>
    <mergeCell ref="V58:W58"/>
    <mergeCell ref="X58:Y58"/>
    <mergeCell ref="B57:B59"/>
    <mergeCell ref="C57:C59"/>
    <mergeCell ref="D57:D59"/>
    <mergeCell ref="E57:E59"/>
    <mergeCell ref="BJ57:BJ59"/>
    <mergeCell ref="BK57:BK59"/>
    <mergeCell ref="F58:G58"/>
    <mergeCell ref="H58:I58"/>
    <mergeCell ref="J58:K58"/>
    <mergeCell ref="L58:M58"/>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V55:W55"/>
    <mergeCell ref="X55:Y55"/>
    <mergeCell ref="B54:B56"/>
    <mergeCell ref="C54:C56"/>
    <mergeCell ref="D54:D56"/>
    <mergeCell ref="E54:E56"/>
    <mergeCell ref="BJ54:BJ56"/>
    <mergeCell ref="BK54:BK56"/>
    <mergeCell ref="F55:G55"/>
    <mergeCell ref="H55:I55"/>
    <mergeCell ref="J55:K55"/>
    <mergeCell ref="L55:M55"/>
    <mergeCell ref="AX52:AY52"/>
    <mergeCell ref="AZ52:BA52"/>
    <mergeCell ref="BB52:BC52"/>
    <mergeCell ref="BD52:BE52"/>
    <mergeCell ref="BF52:BG52"/>
    <mergeCell ref="BH52:BI52"/>
    <mergeCell ref="AL52:AM52"/>
    <mergeCell ref="AN52:AO52"/>
    <mergeCell ref="AP52:AQ52"/>
    <mergeCell ref="AR52:AS52"/>
    <mergeCell ref="AT52:AU52"/>
    <mergeCell ref="AV52:AW52"/>
    <mergeCell ref="Z52:AA52"/>
    <mergeCell ref="AB52:AC52"/>
    <mergeCell ref="AD52:AE52"/>
    <mergeCell ref="AF52:AG52"/>
    <mergeCell ref="AH52:AI52"/>
    <mergeCell ref="AJ52:AK52"/>
    <mergeCell ref="N52:O52"/>
    <mergeCell ref="P52:Q52"/>
    <mergeCell ref="R52:S52"/>
    <mergeCell ref="T52:U52"/>
    <mergeCell ref="V52:W52"/>
    <mergeCell ref="X52:Y52"/>
    <mergeCell ref="B51:B53"/>
    <mergeCell ref="C51:C53"/>
    <mergeCell ref="D51:D53"/>
    <mergeCell ref="E51:E53"/>
    <mergeCell ref="BJ51:BJ53"/>
    <mergeCell ref="BK51:BK53"/>
    <mergeCell ref="F52:G52"/>
    <mergeCell ref="H52:I52"/>
    <mergeCell ref="J52:K52"/>
    <mergeCell ref="L52:M52"/>
    <mergeCell ref="AX49:AY49"/>
    <mergeCell ref="AZ49:BA49"/>
    <mergeCell ref="BB49:BC49"/>
    <mergeCell ref="BD49:BE49"/>
    <mergeCell ref="BF49:BG49"/>
    <mergeCell ref="BH49:BI49"/>
    <mergeCell ref="AL49:AM49"/>
    <mergeCell ref="AN49:AO49"/>
    <mergeCell ref="AP49:AQ49"/>
    <mergeCell ref="AR49:AS49"/>
    <mergeCell ref="AT49:AU49"/>
    <mergeCell ref="AV49:AW49"/>
    <mergeCell ref="Z49:AA49"/>
    <mergeCell ref="AB49:AC49"/>
    <mergeCell ref="AD49:AE49"/>
    <mergeCell ref="AF49:AG49"/>
    <mergeCell ref="AH49:AI49"/>
    <mergeCell ref="AJ49:AK49"/>
    <mergeCell ref="N49:O49"/>
    <mergeCell ref="P49:Q49"/>
    <mergeCell ref="R49:S49"/>
    <mergeCell ref="T49:U49"/>
    <mergeCell ref="V49:W49"/>
    <mergeCell ref="X49:Y49"/>
    <mergeCell ref="B48:B50"/>
    <mergeCell ref="C48:C50"/>
    <mergeCell ref="D48:D50"/>
    <mergeCell ref="E48:E50"/>
    <mergeCell ref="BJ48:BJ50"/>
    <mergeCell ref="BK48:BK50"/>
    <mergeCell ref="F49:G49"/>
    <mergeCell ref="H49:I49"/>
    <mergeCell ref="J49:K49"/>
    <mergeCell ref="L49:M49"/>
    <mergeCell ref="AX46:AY46"/>
    <mergeCell ref="AZ46:BA46"/>
    <mergeCell ref="BB46:BC46"/>
    <mergeCell ref="BD46:BE46"/>
    <mergeCell ref="BF46:BG46"/>
    <mergeCell ref="BH46:BI46"/>
    <mergeCell ref="AL46:AM46"/>
    <mergeCell ref="AN46:AO46"/>
    <mergeCell ref="AP46:AQ46"/>
    <mergeCell ref="AR46:AS46"/>
    <mergeCell ref="AT46:AU46"/>
    <mergeCell ref="AV46:AW46"/>
    <mergeCell ref="Z46:AA46"/>
    <mergeCell ref="AB46:AC46"/>
    <mergeCell ref="AD46:AE46"/>
    <mergeCell ref="AF46:AG46"/>
    <mergeCell ref="AH46:AI46"/>
    <mergeCell ref="AJ46:AK46"/>
    <mergeCell ref="N46:O46"/>
    <mergeCell ref="P46:Q46"/>
    <mergeCell ref="R46:S46"/>
    <mergeCell ref="T46:U46"/>
    <mergeCell ref="V46:W46"/>
    <mergeCell ref="X46:Y46"/>
    <mergeCell ref="B45:B47"/>
    <mergeCell ref="C45:C47"/>
    <mergeCell ref="D45:D47"/>
    <mergeCell ref="E45:E47"/>
    <mergeCell ref="BJ45:BJ47"/>
    <mergeCell ref="BK45:BK47"/>
    <mergeCell ref="F46:G46"/>
    <mergeCell ref="H46:I46"/>
    <mergeCell ref="J46:K46"/>
    <mergeCell ref="L46:M46"/>
    <mergeCell ref="AX43:AY43"/>
    <mergeCell ref="AZ43:BA43"/>
    <mergeCell ref="BB43:BC43"/>
    <mergeCell ref="BD43:BE43"/>
    <mergeCell ref="BF43:BG43"/>
    <mergeCell ref="BH43:BI43"/>
    <mergeCell ref="AL43:AM43"/>
    <mergeCell ref="AN43:AO43"/>
    <mergeCell ref="AP43:AQ43"/>
    <mergeCell ref="AR43:AS43"/>
    <mergeCell ref="AT43:AU43"/>
    <mergeCell ref="AV43:AW43"/>
    <mergeCell ref="Z43:AA43"/>
    <mergeCell ref="AB43:AC43"/>
    <mergeCell ref="AD43:AE43"/>
    <mergeCell ref="AF43:AG43"/>
    <mergeCell ref="AH43:AI43"/>
    <mergeCell ref="AJ43:AK43"/>
    <mergeCell ref="N43:O43"/>
    <mergeCell ref="P43:Q43"/>
    <mergeCell ref="R43:S43"/>
    <mergeCell ref="T43:U43"/>
    <mergeCell ref="V43:W43"/>
    <mergeCell ref="X43:Y43"/>
    <mergeCell ref="B42:B44"/>
    <mergeCell ref="C42:C44"/>
    <mergeCell ref="D42:D44"/>
    <mergeCell ref="E42:E44"/>
    <mergeCell ref="BJ42:BJ44"/>
    <mergeCell ref="BK42:BK44"/>
    <mergeCell ref="F43:G43"/>
    <mergeCell ref="H43:I43"/>
    <mergeCell ref="J43:K43"/>
    <mergeCell ref="L43:M43"/>
    <mergeCell ref="AX40:AY40"/>
    <mergeCell ref="AZ40:BA40"/>
    <mergeCell ref="BB40:BC40"/>
    <mergeCell ref="BD40:BE40"/>
    <mergeCell ref="BF40:BG40"/>
    <mergeCell ref="BH40:BI40"/>
    <mergeCell ref="AL40:AM40"/>
    <mergeCell ref="AN40:AO40"/>
    <mergeCell ref="AP40:AQ40"/>
    <mergeCell ref="AR40:AS40"/>
    <mergeCell ref="AT40:AU40"/>
    <mergeCell ref="AV40:AW40"/>
    <mergeCell ref="Z40:AA40"/>
    <mergeCell ref="AB40:AC40"/>
    <mergeCell ref="AD40:AE40"/>
    <mergeCell ref="AF40:AG40"/>
    <mergeCell ref="AH40:AI40"/>
    <mergeCell ref="AJ40:AK40"/>
    <mergeCell ref="N40:O40"/>
    <mergeCell ref="P40:Q40"/>
    <mergeCell ref="R40:S40"/>
    <mergeCell ref="T40:U40"/>
    <mergeCell ref="V40:W40"/>
    <mergeCell ref="X40:Y40"/>
    <mergeCell ref="B39:B41"/>
    <mergeCell ref="C39:C41"/>
    <mergeCell ref="D39:D41"/>
    <mergeCell ref="E39:E41"/>
    <mergeCell ref="BJ39:BJ41"/>
    <mergeCell ref="BK39:BK41"/>
    <mergeCell ref="F40:G40"/>
    <mergeCell ref="H40:I40"/>
    <mergeCell ref="J40:K40"/>
    <mergeCell ref="L40:M40"/>
    <mergeCell ref="AX37:AY37"/>
    <mergeCell ref="AZ37:BA37"/>
    <mergeCell ref="BB37:BC37"/>
    <mergeCell ref="BD37:BE37"/>
    <mergeCell ref="BF37:BG37"/>
    <mergeCell ref="BH37:BI37"/>
    <mergeCell ref="AL37:AM37"/>
    <mergeCell ref="AN37:AO37"/>
    <mergeCell ref="AP37:AQ37"/>
    <mergeCell ref="AR37:AS37"/>
    <mergeCell ref="AT37:AU37"/>
    <mergeCell ref="AV37:AW37"/>
    <mergeCell ref="Z37:AA37"/>
    <mergeCell ref="AB37:AC37"/>
    <mergeCell ref="AD37:AE37"/>
    <mergeCell ref="AF37:AG37"/>
    <mergeCell ref="AH37:AI37"/>
    <mergeCell ref="AJ37:AK37"/>
    <mergeCell ref="N37:O37"/>
    <mergeCell ref="P37:Q37"/>
    <mergeCell ref="R37:S37"/>
    <mergeCell ref="T37:U37"/>
    <mergeCell ref="V37:W37"/>
    <mergeCell ref="X37:Y37"/>
    <mergeCell ref="B36:B38"/>
    <mergeCell ref="C36:C38"/>
    <mergeCell ref="D36:D38"/>
    <mergeCell ref="E36:E38"/>
    <mergeCell ref="BJ36:BJ38"/>
    <mergeCell ref="BK36:BK38"/>
    <mergeCell ref="F37:G37"/>
    <mergeCell ref="H37:I37"/>
    <mergeCell ref="J37:K37"/>
    <mergeCell ref="L37:M37"/>
    <mergeCell ref="AX34:AY34"/>
    <mergeCell ref="AZ34:BA34"/>
    <mergeCell ref="BB34:BC34"/>
    <mergeCell ref="BD34:BE34"/>
    <mergeCell ref="BF34:BG34"/>
    <mergeCell ref="BH34:BI34"/>
    <mergeCell ref="AL34:AM34"/>
    <mergeCell ref="AN34:AO34"/>
    <mergeCell ref="AP34:AQ34"/>
    <mergeCell ref="AR34:AS34"/>
    <mergeCell ref="AT34:AU34"/>
    <mergeCell ref="AV34:AW34"/>
    <mergeCell ref="Z34:AA34"/>
    <mergeCell ref="AB34:AC34"/>
    <mergeCell ref="AD34:AE34"/>
    <mergeCell ref="AF34:AG34"/>
    <mergeCell ref="AH34:AI34"/>
    <mergeCell ref="AJ34:AK34"/>
    <mergeCell ref="N34:O34"/>
    <mergeCell ref="P34:Q34"/>
    <mergeCell ref="R34:S34"/>
    <mergeCell ref="T34:U34"/>
    <mergeCell ref="V34:W34"/>
    <mergeCell ref="X34:Y34"/>
    <mergeCell ref="B33:B35"/>
    <mergeCell ref="C33:C35"/>
    <mergeCell ref="D33:D35"/>
    <mergeCell ref="E33:E35"/>
    <mergeCell ref="BJ33:BJ35"/>
    <mergeCell ref="BK33:BK35"/>
    <mergeCell ref="F34:G34"/>
    <mergeCell ref="H34:I34"/>
    <mergeCell ref="J34:K34"/>
    <mergeCell ref="L34:M34"/>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30:B32"/>
    <mergeCell ref="C30:C32"/>
    <mergeCell ref="D30:D32"/>
    <mergeCell ref="E30:E32"/>
    <mergeCell ref="BJ30:BJ32"/>
    <mergeCell ref="BK30:BK32"/>
    <mergeCell ref="F31:G31"/>
    <mergeCell ref="H31:I31"/>
    <mergeCell ref="J31:K31"/>
    <mergeCell ref="L31:M31"/>
    <mergeCell ref="AX28:AY28"/>
    <mergeCell ref="AZ28:BA28"/>
    <mergeCell ref="BB28:BC28"/>
    <mergeCell ref="BD28:BE28"/>
    <mergeCell ref="BF28:BG28"/>
    <mergeCell ref="BH28:BI28"/>
    <mergeCell ref="AL28:AM28"/>
    <mergeCell ref="AN28:AO28"/>
    <mergeCell ref="AP28:AQ28"/>
    <mergeCell ref="AR28:AS28"/>
    <mergeCell ref="AT28:AU28"/>
    <mergeCell ref="AV28:AW28"/>
    <mergeCell ref="Z28:AA28"/>
    <mergeCell ref="AB28:AC28"/>
    <mergeCell ref="AD28:AE28"/>
    <mergeCell ref="AF28:AG28"/>
    <mergeCell ref="AH28:AI28"/>
    <mergeCell ref="AJ28:AK28"/>
    <mergeCell ref="N28:O28"/>
    <mergeCell ref="P28:Q28"/>
    <mergeCell ref="R28:S28"/>
    <mergeCell ref="T28:U28"/>
    <mergeCell ref="V28:W28"/>
    <mergeCell ref="X28:Y28"/>
    <mergeCell ref="B27:B29"/>
    <mergeCell ref="C27:C29"/>
    <mergeCell ref="D27:D29"/>
    <mergeCell ref="E27:E29"/>
    <mergeCell ref="BJ27:BJ29"/>
    <mergeCell ref="BK27:BK29"/>
    <mergeCell ref="F28:G28"/>
    <mergeCell ref="H28:I28"/>
    <mergeCell ref="J28:K28"/>
    <mergeCell ref="L28:M28"/>
    <mergeCell ref="AB22:AC22"/>
    <mergeCell ref="AD22:AE22"/>
    <mergeCell ref="AF22:AG22"/>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BJ21:BJ23"/>
    <mergeCell ref="BK21:BK23"/>
    <mergeCell ref="F22:G22"/>
    <mergeCell ref="H22:I22"/>
    <mergeCell ref="J22:K22"/>
    <mergeCell ref="L22:M22"/>
    <mergeCell ref="N25:O25"/>
    <mergeCell ref="P25:Q25"/>
    <mergeCell ref="R25:S25"/>
    <mergeCell ref="T25:U25"/>
    <mergeCell ref="V25:W25"/>
    <mergeCell ref="X25:Y25"/>
    <mergeCell ref="B24:B26"/>
    <mergeCell ref="C24:C26"/>
    <mergeCell ref="D24:D26"/>
    <mergeCell ref="E24:E26"/>
    <mergeCell ref="BJ24:BJ26"/>
    <mergeCell ref="BK24:BK26"/>
    <mergeCell ref="F25:G25"/>
    <mergeCell ref="H25:I25"/>
    <mergeCell ref="J25:K25"/>
    <mergeCell ref="L25:M25"/>
    <mergeCell ref="AX22:AY22"/>
    <mergeCell ref="AZ22:BA22"/>
    <mergeCell ref="BB22:BC22"/>
    <mergeCell ref="BD22:BE22"/>
    <mergeCell ref="BF22:BG22"/>
    <mergeCell ref="BH22:BI22"/>
    <mergeCell ref="AL22:AM22"/>
    <mergeCell ref="AN22:AO22"/>
    <mergeCell ref="AP22:AQ22"/>
    <mergeCell ref="AR22:AS22"/>
    <mergeCell ref="BK18:BK20"/>
    <mergeCell ref="F19:G19"/>
    <mergeCell ref="H19:I19"/>
    <mergeCell ref="J19:K19"/>
    <mergeCell ref="L19:M19"/>
    <mergeCell ref="AX16:AY16"/>
    <mergeCell ref="AZ16:BA16"/>
    <mergeCell ref="BB16:BC16"/>
    <mergeCell ref="BD16:BE16"/>
    <mergeCell ref="BF16:BG16"/>
    <mergeCell ref="BH16:BI16"/>
    <mergeCell ref="AL16:AM16"/>
    <mergeCell ref="AN16:AO16"/>
    <mergeCell ref="AP16:AQ16"/>
    <mergeCell ref="AR16:AS16"/>
    <mergeCell ref="AT16:AU16"/>
    <mergeCell ref="AV16:AW16"/>
    <mergeCell ref="BK15:BK17"/>
    <mergeCell ref="F16:G16"/>
    <mergeCell ref="H16:I16"/>
    <mergeCell ref="J16:K16"/>
    <mergeCell ref="AX19:AY19"/>
    <mergeCell ref="AZ19:BA19"/>
    <mergeCell ref="BB19:BC19"/>
    <mergeCell ref="BD19:BE19"/>
    <mergeCell ref="BF19:BG19"/>
    <mergeCell ref="BH19:BI19"/>
    <mergeCell ref="AL19:AM19"/>
    <mergeCell ref="AN19:AO19"/>
    <mergeCell ref="AP19:AQ19"/>
    <mergeCell ref="AR19:AS19"/>
    <mergeCell ref="AT19:AU19"/>
    <mergeCell ref="BJ12:BJ14"/>
    <mergeCell ref="B15:B17"/>
    <mergeCell ref="C15:C17"/>
    <mergeCell ref="D15:D17"/>
    <mergeCell ref="E15:E17"/>
    <mergeCell ref="BJ15:BJ17"/>
    <mergeCell ref="X16:Y16"/>
    <mergeCell ref="Z16:AA16"/>
    <mergeCell ref="AB16:AC16"/>
    <mergeCell ref="AD16:AE16"/>
    <mergeCell ref="BD11:BE11"/>
    <mergeCell ref="BF11:BG11"/>
    <mergeCell ref="BH11:BI11"/>
    <mergeCell ref="N19:O19"/>
    <mergeCell ref="P19:Q19"/>
    <mergeCell ref="R19:S19"/>
    <mergeCell ref="T19:U19"/>
    <mergeCell ref="V19:W19"/>
    <mergeCell ref="X19:Y19"/>
    <mergeCell ref="B18:B20"/>
    <mergeCell ref="C18:C20"/>
    <mergeCell ref="D18:D20"/>
    <mergeCell ref="E18:E20"/>
    <mergeCell ref="BJ18:BJ20"/>
    <mergeCell ref="AV19:AW19"/>
    <mergeCell ref="Z19:AA19"/>
    <mergeCell ref="AB19:AC19"/>
    <mergeCell ref="AD19:AE19"/>
    <mergeCell ref="AF19:AG19"/>
    <mergeCell ref="AH19:AI19"/>
    <mergeCell ref="AJ19:AK19"/>
    <mergeCell ref="AZ11:BA11"/>
    <mergeCell ref="BB11:BC11"/>
    <mergeCell ref="AF11:AG11"/>
    <mergeCell ref="AH11:AI11"/>
    <mergeCell ref="AJ11:AK11"/>
    <mergeCell ref="AL11:AM11"/>
    <mergeCell ref="AN11:AO11"/>
    <mergeCell ref="AP11:AQ11"/>
    <mergeCell ref="X11:Y11"/>
    <mergeCell ref="Z11:AA11"/>
    <mergeCell ref="AB11:AC11"/>
    <mergeCell ref="AD11:AE11"/>
    <mergeCell ref="L16:M16"/>
    <mergeCell ref="N16:O16"/>
    <mergeCell ref="P16:Q16"/>
    <mergeCell ref="R16:S16"/>
    <mergeCell ref="T16:U16"/>
    <mergeCell ref="V16:W16"/>
    <mergeCell ref="T10:U10"/>
    <mergeCell ref="V10:W10"/>
    <mergeCell ref="X10:Y10"/>
    <mergeCell ref="Z10:AA10"/>
    <mergeCell ref="AB10:AC10"/>
    <mergeCell ref="AD10:AE10"/>
    <mergeCell ref="A12:A75"/>
    <mergeCell ref="B12:C14"/>
    <mergeCell ref="D12:D14"/>
    <mergeCell ref="E12:E14"/>
    <mergeCell ref="AF16:AG16"/>
    <mergeCell ref="AH16:AI16"/>
    <mergeCell ref="AJ16:AK16"/>
    <mergeCell ref="AR11:AS11"/>
    <mergeCell ref="AT11:AU11"/>
    <mergeCell ref="AV11:AW11"/>
    <mergeCell ref="AX11:AY11"/>
    <mergeCell ref="AH22:AI22"/>
    <mergeCell ref="AJ22:AK22"/>
    <mergeCell ref="N22:O22"/>
    <mergeCell ref="P22:Q22"/>
    <mergeCell ref="R22:S22"/>
    <mergeCell ref="T22:U22"/>
    <mergeCell ref="V22:W22"/>
    <mergeCell ref="X22:Y22"/>
    <mergeCell ref="B21:B23"/>
    <mergeCell ref="C21:C23"/>
    <mergeCell ref="D21:D23"/>
    <mergeCell ref="E21:E23"/>
    <mergeCell ref="AT22:AU22"/>
    <mergeCell ref="AV22:AW22"/>
    <mergeCell ref="Z22:AA22"/>
    <mergeCell ref="V9:W9"/>
    <mergeCell ref="X9:Y9"/>
    <mergeCell ref="Z9:AA9"/>
    <mergeCell ref="AB9:AC9"/>
    <mergeCell ref="AD9:AE9"/>
    <mergeCell ref="AF9:AG9"/>
    <mergeCell ref="T11:U11"/>
    <mergeCell ref="V11:W11"/>
    <mergeCell ref="B9:E9"/>
    <mergeCell ref="F9:G9"/>
    <mergeCell ref="BD10:BE10"/>
    <mergeCell ref="BF10:BG10"/>
    <mergeCell ref="BH10:BI10"/>
    <mergeCell ref="F11:G11"/>
    <mergeCell ref="H11:I11"/>
    <mergeCell ref="J11:K11"/>
    <mergeCell ref="L11:M11"/>
    <mergeCell ref="N11:O11"/>
    <mergeCell ref="P11:Q11"/>
    <mergeCell ref="R11:S11"/>
    <mergeCell ref="AR10:AS10"/>
    <mergeCell ref="AT10:AU10"/>
    <mergeCell ref="AV10:AW10"/>
    <mergeCell ref="AX10:AY10"/>
    <mergeCell ref="AZ10:BA10"/>
    <mergeCell ref="BB10:BC10"/>
    <mergeCell ref="AF10:AG10"/>
    <mergeCell ref="AH10:AI10"/>
    <mergeCell ref="AJ10:AK10"/>
    <mergeCell ref="AL10:AM10"/>
    <mergeCell ref="AN10:AO10"/>
    <mergeCell ref="AP10:AQ10"/>
    <mergeCell ref="F8:G8"/>
    <mergeCell ref="H8:I8"/>
    <mergeCell ref="J8:K8"/>
    <mergeCell ref="H9:I9"/>
    <mergeCell ref="J9:K9"/>
    <mergeCell ref="L9:M9"/>
    <mergeCell ref="N9:O9"/>
    <mergeCell ref="P9:Q9"/>
    <mergeCell ref="R9:S9"/>
    <mergeCell ref="T9:U9"/>
    <mergeCell ref="BF9:BG9"/>
    <mergeCell ref="BH9:BI9"/>
    <mergeCell ref="A10:D11"/>
    <mergeCell ref="F10:G10"/>
    <mergeCell ref="H10:I10"/>
    <mergeCell ref="J10:K10"/>
    <mergeCell ref="L10:M10"/>
    <mergeCell ref="N10:O10"/>
    <mergeCell ref="P10:Q10"/>
    <mergeCell ref="R10:S10"/>
    <mergeCell ref="AT9:AU9"/>
    <mergeCell ref="AV9:AW9"/>
    <mergeCell ref="AX9:AY9"/>
    <mergeCell ref="AZ9:BA9"/>
    <mergeCell ref="BB9:BC9"/>
    <mergeCell ref="BD9:BE9"/>
    <mergeCell ref="AH9:AI9"/>
    <mergeCell ref="AJ9:AK9"/>
    <mergeCell ref="AL9:AM9"/>
    <mergeCell ref="AN9:AO9"/>
    <mergeCell ref="AP9:AQ9"/>
    <mergeCell ref="AR9:AS9"/>
    <mergeCell ref="BH8:BI8"/>
    <mergeCell ref="AV8:AW8"/>
    <mergeCell ref="AX8:AY8"/>
    <mergeCell ref="AZ8:BA8"/>
    <mergeCell ref="BB8:BC8"/>
    <mergeCell ref="BD8:BE8"/>
    <mergeCell ref="BF8:BG8"/>
    <mergeCell ref="AJ8:AK8"/>
    <mergeCell ref="AL8:AM8"/>
    <mergeCell ref="AN8:AO8"/>
    <mergeCell ref="AP8:AQ8"/>
    <mergeCell ref="AR8:AS8"/>
    <mergeCell ref="AT8:AU8"/>
    <mergeCell ref="X8:Y8"/>
    <mergeCell ref="Z8:AA8"/>
    <mergeCell ref="AB8:AC8"/>
    <mergeCell ref="AD8:AE8"/>
    <mergeCell ref="AF8:AG8"/>
    <mergeCell ref="AH8:AI8"/>
    <mergeCell ref="L8:M8"/>
    <mergeCell ref="N8:O8"/>
    <mergeCell ref="P8:Q8"/>
    <mergeCell ref="R8:S8"/>
    <mergeCell ref="T8:U8"/>
    <mergeCell ref="V8:W8"/>
    <mergeCell ref="AV7:AW7"/>
    <mergeCell ref="AX7:AY7"/>
    <mergeCell ref="AZ7:BA7"/>
    <mergeCell ref="BB7:BC7"/>
    <mergeCell ref="BD7:BE7"/>
    <mergeCell ref="BF7:BG7"/>
    <mergeCell ref="AJ7:AK7"/>
    <mergeCell ref="AL7:AM7"/>
    <mergeCell ref="AN7:AO7"/>
    <mergeCell ref="AP7:AQ7"/>
    <mergeCell ref="AR7:AS7"/>
    <mergeCell ref="AT7:AU7"/>
    <mergeCell ref="X7:Y7"/>
    <mergeCell ref="Z7:AA7"/>
    <mergeCell ref="AB7:AC7"/>
    <mergeCell ref="AD7:AE7"/>
    <mergeCell ref="AF7:AG7"/>
    <mergeCell ref="AH7:AI7"/>
    <mergeCell ref="BH6:BI6"/>
    <mergeCell ref="F7:G7"/>
    <mergeCell ref="H7:I7"/>
    <mergeCell ref="J7:K7"/>
    <mergeCell ref="L7:M7"/>
    <mergeCell ref="N7:O7"/>
    <mergeCell ref="P7:Q7"/>
    <mergeCell ref="R7:S7"/>
    <mergeCell ref="T7:U7"/>
    <mergeCell ref="V7:W7"/>
    <mergeCell ref="AV6:AW6"/>
    <mergeCell ref="AX6:AY6"/>
    <mergeCell ref="AZ6:BA6"/>
    <mergeCell ref="BB6:BC6"/>
    <mergeCell ref="BD6:BE6"/>
    <mergeCell ref="BF6:BG6"/>
    <mergeCell ref="AJ6:AK6"/>
    <mergeCell ref="AL6:AM6"/>
    <mergeCell ref="AN6:AO6"/>
    <mergeCell ref="AP6:AQ6"/>
    <mergeCell ref="AR6:AS6"/>
    <mergeCell ref="AT6:AU6"/>
    <mergeCell ref="X6:Y6"/>
    <mergeCell ref="Z6:AA6"/>
    <mergeCell ref="AB6:AC6"/>
    <mergeCell ref="AD6:AE6"/>
    <mergeCell ref="AF6:AG6"/>
    <mergeCell ref="AH6:AI6"/>
    <mergeCell ref="BH7:BI7"/>
    <mergeCell ref="L4:M4"/>
    <mergeCell ref="N4:O4"/>
    <mergeCell ref="P4:Q4"/>
    <mergeCell ref="R4:S4"/>
    <mergeCell ref="BH5:BI5"/>
    <mergeCell ref="F6:G6"/>
    <mergeCell ref="H6:I6"/>
    <mergeCell ref="J6:K6"/>
    <mergeCell ref="L6:M6"/>
    <mergeCell ref="N6:O6"/>
    <mergeCell ref="P6:Q6"/>
    <mergeCell ref="R6:S6"/>
    <mergeCell ref="T6:U6"/>
    <mergeCell ref="V6:W6"/>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T5:U5"/>
    <mergeCell ref="V5:W5"/>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A1:E1"/>
    <mergeCell ref="A3:E3"/>
    <mergeCell ref="F3:I3"/>
    <mergeCell ref="J3:M3"/>
    <mergeCell ref="N3:Q3"/>
    <mergeCell ref="R3:U3"/>
    <mergeCell ref="T4:U4"/>
    <mergeCell ref="V4:W4"/>
    <mergeCell ref="AT3:AW3"/>
    <mergeCell ref="AX3:BA3"/>
    <mergeCell ref="BB3:BE3"/>
    <mergeCell ref="BF3:BI3"/>
    <mergeCell ref="BJ3:BJ10"/>
    <mergeCell ref="A4:A9"/>
    <mergeCell ref="B4:B8"/>
    <mergeCell ref="F4:G4"/>
    <mergeCell ref="H4:I4"/>
    <mergeCell ref="J4:K4"/>
    <mergeCell ref="V3:Y3"/>
    <mergeCell ref="Z3:AC3"/>
    <mergeCell ref="AD3:AG3"/>
    <mergeCell ref="AH3:AK3"/>
    <mergeCell ref="AL3:AO3"/>
    <mergeCell ref="AP3:AS3"/>
    <mergeCell ref="BH4:BI4"/>
    <mergeCell ref="F5:G5"/>
    <mergeCell ref="H5:I5"/>
    <mergeCell ref="J5:K5"/>
    <mergeCell ref="L5:M5"/>
    <mergeCell ref="N5:O5"/>
    <mergeCell ref="P5:Q5"/>
    <mergeCell ref="R5:S5"/>
  </mergeCells>
  <phoneticPr fontId="2"/>
  <conditionalFormatting sqref="F16 H16 J16 L16 N16 P16 R16 T16 V16 X16 Z16 AB16 AD16 AF16 AH16 AJ16 AL16 AN16 AP16 AR16 AT16 AV16 AX16 AZ16 BB16 BD16 BF16 BH16">
    <cfRule type="cellIs" dxfId="22" priority="4" stopIfTrue="1" operator="equal">
      <formula>1</formula>
    </cfRule>
  </conditionalFormatting>
  <conditionalFormatting sqref="F19 H19 J19 L19 N19 P19 R19 T19 V19 X19 Z19 AB19 AD19 AF19 AH19 AJ19 AL19 AN19 AP19 AR19 AT19 AV19 AX19 AZ19 BB19 BD19 BF19 BH19">
    <cfRule type="cellIs" dxfId="21" priority="3" stopIfTrue="1" operator="equal">
      <formula>1</formula>
    </cfRule>
  </conditionalFormatting>
  <conditionalFormatting sqref="F40 H40 J40 L40 N40 P40 R40 T40 V40 X40 Z40 AB40 AD40 AF40 AH40 AJ40 AL40 AN40 AP40 AR40 AT40 AV40 AX40 AZ40 BB40 BD40 BF40 BH40 F37 H37 J37 L37 N37 P37 R37 T37 V37 X37 Z37 AB37 AD37 AF37 AH37 AJ37 AL37 AN37 AP37 AR37 AT37 AV37 AX37 AZ37 BB37 BD37 BF37 BH37 F34 H34 J34 L34 N34 P34 R34 T34 V34 X34 Z34 AB34 AD34 AF34 AH34 AJ34 AL34 AN34 AP34 AR34 AT34 AV34 AX34 AZ34 BB34 BD34 BF34 BH34 F31 H31 J31 L31 N31 P31 R31 T31 V31 X31 Z31 AB31 AD31 AF31 AH31 AJ31 AL31 AN31 AP31 AR31 AT31 AV31 AX31 AZ31 BB31 BD31 BF31 BH31 F28 H28 J28 L28 N28 P28 R28 T28 V28 X28 Z28 AB28 AD28 AF28 AH28 AJ28 AL28 AN28 AP28 AR28 AT28 AV28 AX28 AZ28 BB28 BD28 BF28 BH28 F25 H25 J25 L25 N25 P25 R25 T25 V25 X25 Z25 AB25 AD25 AF25 AH25 AJ25 AL25 AN25 AP25 AR25 AT25 AV25 AX25 AZ25 BB25 BD25 BF25 BH25 F22 H22 J22 L22 N22 P22 R22 T22 V22 X22 Z22 AB22 AD22 AF22 AH22 AJ22 AL22 AN22 AP22 AR22 AT22 AV22 AX22 AZ22 BB22 BD22 BF22 BH22">
    <cfRule type="cellIs" dxfId="20" priority="2" stopIfTrue="1" operator="equal">
      <formula>1</formula>
    </cfRule>
  </conditionalFormatting>
  <conditionalFormatting sqref="F73 H73 J73 L73 N73 P73 R73 T73 V73 X73 Z73 AB73 AD73 AF73 AH73 AJ73 AL73 AN73 AP73 AR73 AT73 AV73 AX73 AZ73 BB73 BD73 BF73 BH73 F70 H70 J70 L70 N70 P70 R70 T70 V70 X70 Z70 AB70 AD70 AF70 AH70 AJ70 AL70 AN70 AP70 AR70 AT70 AV70 AX70 AZ70 BB70 BD70 BF70 BH70 F67 H67 J67 L67 N67 P67 R67 T67 V67 X67 Z67 AB67 AD67 AF67 AH67 AJ67 AL67 AN67 AP67 AR67 AT67 AV67 AX67 AZ67 BB67 BD67 BF67 BH67 F64 H64 J64 L64 N64 P64 R64 T64 V64 X64 Z64 AB64 AD64 AF64 AH64 AJ64 AL64 AN64 AP64 AR64 AT64 AV64 AX64 AZ64 BB64 BD64 BF64 BH64 F61 H61 J61 L61 N61 P61 R61 T61 V61 X61 Z61 AB61 AD61 AF61 AH61 AJ61 AL61 AN61 AP61 AR61 AT61 AV61 AX61 AZ61 BB61 BD61 BF61 BH61 F58 H58 J58 L58 N58 P58 R58 T58 V58 X58 Z58 AB58 AD58 AF58 AH58 AJ58 AL58 AN58 AP58 AR58 AT58 AV58 AX58 AZ58 BB58 BD58 BF58 BH58 F55 H55 J55 L55 N55 P55 R55 T55 V55 X55 Z55 AB55 AD55 AF55 AH55 AJ55 AL55 AN55 AP55 AR55 AT55 AV55 AX55 AZ55 BB55 BD55 BF55 BH55 F52 H52 J52 L52 N52 P52 R52 T52 V52 X52 Z52 AB52 AD52 AF52 AH52 AJ52 AL52 AN52 AP52 AR52 AT52 AV52 AX52 AZ52 BB52 BD52 BF52 BH52 F49 H49 J49 L49 N49 P49 R49 T49 V49 X49 Z49 AB49 AD49 AF49 AH49 AJ49 AL49 AN49 AP49 AR49 AT49 AV49 AX49 AZ49 BB49 BD49 BF49 BH49 F46 H46 J46 L46 N46 P46 R46 T46 V46 X46 Z46 AB46 AD46 AF46 AH46 AJ46 AL46 AN46 AP46 AR46 AT46 AV46 AX46 AZ46 BB46 BD46 BF46 BH46 F43 H43 J43 L43 N43 P43 R43 T43 V43 X43 Z43 AB43 AD43 AF43 AH43 AJ43 AL43 AN43 AP43 AR43 AT43 AV43 AX43 AZ43 BB43 BD43 BF43 BH43">
    <cfRule type="cellIs" dxfId="19" priority="1" stopIfTrue="1" operator="equal">
      <formula>1</formula>
    </cfRule>
  </conditionalFormatting>
  <printOptions horizontalCentered="1" verticalCentered="1"/>
  <pageMargins left="0.39370078740157483" right="0.19685039370078741" top="0.59055118110236227" bottom="0" header="0.39370078740157483" footer="3.937007874015748E-2"/>
  <pageSetup paperSize="9" scale="95" firstPageNumber="16" orientation="landscape" useFirstPageNumber="1" r:id="rId1"/>
  <headerFooter alignWithMargins="0">
    <oddHeader>&amp;R&amp;8【 &amp;A 】</oddHeader>
    <oddFooter>&amp;C&amp;P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9AB3C-A442-4080-8D0D-1CEB67EE982D}">
  <sheetPr>
    <tabColor rgb="FFFFFF00"/>
    <pageSetUpPr fitToPage="1"/>
  </sheetPr>
  <dimension ref="A1:BK86"/>
  <sheetViews>
    <sheetView showZeros="0" view="pageBreakPreview" zoomScale="115" zoomScaleNormal="100" zoomScaleSheetLayoutView="115" zoomScalePageLayoutView="85" workbookViewId="0">
      <selection activeCell="F12" sqref="F12"/>
    </sheetView>
  </sheetViews>
  <sheetFormatPr defaultColWidth="0" defaultRowHeight="10.5"/>
  <cols>
    <col min="1" max="1" width="4.625" style="209" customWidth="1"/>
    <col min="2" max="2" width="2.625" style="209" customWidth="1"/>
    <col min="3" max="4" width="8.625" style="209" customWidth="1"/>
    <col min="5" max="5" width="8.75" style="209" customWidth="1"/>
    <col min="6" max="61" width="1.875" style="209" customWidth="1"/>
    <col min="62" max="62" width="9.625" style="209" customWidth="1"/>
    <col min="63" max="63" width="3.625" style="209" customWidth="1"/>
    <col min="64" max="256" width="0" style="209" hidden="1"/>
    <col min="257" max="257" width="0.875" style="209" customWidth="1"/>
    <col min="258" max="258" width="4.625" style="209" customWidth="1"/>
    <col min="259" max="259" width="2.625" style="209" customWidth="1"/>
    <col min="260" max="261" width="8.625" style="209" customWidth="1"/>
    <col min="262" max="317" width="1.875" style="209" customWidth="1"/>
    <col min="318" max="318" width="9.625" style="209" customWidth="1"/>
    <col min="319" max="319" width="2.625" style="209" customWidth="1"/>
    <col min="320" max="513" width="0" style="209" hidden="1"/>
    <col min="514" max="514" width="4.625" style="209" customWidth="1"/>
    <col min="515" max="515" width="2.625" style="209" customWidth="1"/>
    <col min="516" max="517" width="8.625" style="209" customWidth="1"/>
    <col min="518" max="573" width="1.875" style="209" customWidth="1"/>
    <col min="574" max="574" width="9.625" style="209" customWidth="1"/>
    <col min="575" max="575" width="2.625" style="209" customWidth="1"/>
    <col min="576" max="769" width="0" style="209" hidden="1"/>
    <col min="770" max="770" width="4.625" style="209" customWidth="1"/>
    <col min="771" max="771" width="2.625" style="209" customWidth="1"/>
    <col min="772" max="773" width="8.625" style="209" customWidth="1"/>
    <col min="774" max="829" width="1.875" style="209" customWidth="1"/>
    <col min="830" max="830" width="9.625" style="209" customWidth="1"/>
    <col min="831" max="831" width="2.625" style="209" customWidth="1"/>
    <col min="832" max="1025" width="0" style="209" hidden="1"/>
    <col min="1026" max="1026" width="4.625" style="209" customWidth="1"/>
    <col min="1027" max="1027" width="2.625" style="209" customWidth="1"/>
    <col min="1028" max="1029" width="8.625" style="209" customWidth="1"/>
    <col min="1030" max="1085" width="1.875" style="209" customWidth="1"/>
    <col min="1086" max="1086" width="9.625" style="209" customWidth="1"/>
    <col min="1087" max="1087" width="2.625" style="209" customWidth="1"/>
    <col min="1088" max="1281" width="0" style="209" hidden="1"/>
    <col min="1282" max="1282" width="4.625" style="209" customWidth="1"/>
    <col min="1283" max="1283" width="2.625" style="209" customWidth="1"/>
    <col min="1284" max="1285" width="8.625" style="209" customWidth="1"/>
    <col min="1286" max="1341" width="1.875" style="209" customWidth="1"/>
    <col min="1342" max="1342" width="9.625" style="209" customWidth="1"/>
    <col min="1343" max="1343" width="2.625" style="209" customWidth="1"/>
    <col min="1344" max="1537" width="0" style="209" hidden="1"/>
    <col min="1538" max="1538" width="4.625" style="209" customWidth="1"/>
    <col min="1539" max="1539" width="2.625" style="209" customWidth="1"/>
    <col min="1540" max="1541" width="8.625" style="209" customWidth="1"/>
    <col min="1542" max="1597" width="1.875" style="209" customWidth="1"/>
    <col min="1598" max="1598" width="9.625" style="209" customWidth="1"/>
    <col min="1599" max="1599" width="2.625" style="209" customWidth="1"/>
    <col min="1600" max="1793" width="0" style="209" hidden="1"/>
    <col min="1794" max="1794" width="4.625" style="209" customWidth="1"/>
    <col min="1795" max="1795" width="2.625" style="209" customWidth="1"/>
    <col min="1796" max="1797" width="8.625" style="209" customWidth="1"/>
    <col min="1798" max="1853" width="1.875" style="209" customWidth="1"/>
    <col min="1854" max="1854" width="9.625" style="209" customWidth="1"/>
    <col min="1855" max="1855" width="2.625" style="209" customWidth="1"/>
    <col min="1856" max="2049" width="0" style="209" hidden="1"/>
    <col min="2050" max="2050" width="4.625" style="209" customWidth="1"/>
    <col min="2051" max="2051" width="2.625" style="209" customWidth="1"/>
    <col min="2052" max="2053" width="8.625" style="209" customWidth="1"/>
    <col min="2054" max="2109" width="1.875" style="209" customWidth="1"/>
    <col min="2110" max="2110" width="9.625" style="209" customWidth="1"/>
    <col min="2111" max="2111" width="2.625" style="209" customWidth="1"/>
    <col min="2112" max="2305" width="0" style="209" hidden="1"/>
    <col min="2306" max="2306" width="4.625" style="209" customWidth="1"/>
    <col min="2307" max="2307" width="2.625" style="209" customWidth="1"/>
    <col min="2308" max="2309" width="8.625" style="209" customWidth="1"/>
    <col min="2310" max="2365" width="1.875" style="209" customWidth="1"/>
    <col min="2366" max="2366" width="9.625" style="209" customWidth="1"/>
    <col min="2367" max="2367" width="2.625" style="209" customWidth="1"/>
    <col min="2368" max="2561" width="0" style="209" hidden="1"/>
    <col min="2562" max="2562" width="4.625" style="209" customWidth="1"/>
    <col min="2563" max="2563" width="2.625" style="209" customWidth="1"/>
    <col min="2564" max="2565" width="8.625" style="209" customWidth="1"/>
    <col min="2566" max="2621" width="1.875" style="209" customWidth="1"/>
    <col min="2622" max="2622" width="9.625" style="209" customWidth="1"/>
    <col min="2623" max="2623" width="2.625" style="209" customWidth="1"/>
    <col min="2624" max="2817" width="0" style="209" hidden="1"/>
    <col min="2818" max="2818" width="4.625" style="209" customWidth="1"/>
    <col min="2819" max="2819" width="2.625" style="209" customWidth="1"/>
    <col min="2820" max="2821" width="8.625" style="209" customWidth="1"/>
    <col min="2822" max="2877" width="1.875" style="209" customWidth="1"/>
    <col min="2878" max="2878" width="9.625" style="209" customWidth="1"/>
    <col min="2879" max="2879" width="2.625" style="209" customWidth="1"/>
    <col min="2880" max="3073" width="0" style="209" hidden="1"/>
    <col min="3074" max="3074" width="4.625" style="209" customWidth="1"/>
    <col min="3075" max="3075" width="2.625" style="209" customWidth="1"/>
    <col min="3076" max="3077" width="8.625" style="209" customWidth="1"/>
    <col min="3078" max="3133" width="1.875" style="209" customWidth="1"/>
    <col min="3134" max="3134" width="9.625" style="209" customWidth="1"/>
    <col min="3135" max="3135" width="2.625" style="209" customWidth="1"/>
    <col min="3136" max="3329" width="0" style="209" hidden="1"/>
    <col min="3330" max="3330" width="4.625" style="209" customWidth="1"/>
    <col min="3331" max="3331" width="2.625" style="209" customWidth="1"/>
    <col min="3332" max="3333" width="8.625" style="209" customWidth="1"/>
    <col min="3334" max="3389" width="1.875" style="209" customWidth="1"/>
    <col min="3390" max="3390" width="9.625" style="209" customWidth="1"/>
    <col min="3391" max="3391" width="2.625" style="209" customWidth="1"/>
    <col min="3392" max="3585" width="0" style="209" hidden="1"/>
    <col min="3586" max="3586" width="4.625" style="209" customWidth="1"/>
    <col min="3587" max="3587" width="2.625" style="209" customWidth="1"/>
    <col min="3588" max="3589" width="8.625" style="209" customWidth="1"/>
    <col min="3590" max="3645" width="1.875" style="209" customWidth="1"/>
    <col min="3646" max="3646" width="9.625" style="209" customWidth="1"/>
    <col min="3647" max="3647" width="2.625" style="209" customWidth="1"/>
    <col min="3648" max="3841" width="0" style="209" hidden="1"/>
    <col min="3842" max="3842" width="4.625" style="209" customWidth="1"/>
    <col min="3843" max="3843" width="2.625" style="209" customWidth="1"/>
    <col min="3844" max="3845" width="8.625" style="209" customWidth="1"/>
    <col min="3846" max="3901" width="1.875" style="209" customWidth="1"/>
    <col min="3902" max="3902" width="9.625" style="209" customWidth="1"/>
    <col min="3903" max="3903" width="2.625" style="209" customWidth="1"/>
    <col min="3904" max="4097" width="0" style="209" hidden="1"/>
    <col min="4098" max="4098" width="4.625" style="209" customWidth="1"/>
    <col min="4099" max="4099" width="2.625" style="209" customWidth="1"/>
    <col min="4100" max="4101" width="8.625" style="209" customWidth="1"/>
    <col min="4102" max="4157" width="1.875" style="209" customWidth="1"/>
    <col min="4158" max="4158" width="9.625" style="209" customWidth="1"/>
    <col min="4159" max="4159" width="2.625" style="209" customWidth="1"/>
    <col min="4160" max="4353" width="0" style="209" hidden="1"/>
    <col min="4354" max="4354" width="4.625" style="209" customWidth="1"/>
    <col min="4355" max="4355" width="2.625" style="209" customWidth="1"/>
    <col min="4356" max="4357" width="8.625" style="209" customWidth="1"/>
    <col min="4358" max="4413" width="1.875" style="209" customWidth="1"/>
    <col min="4414" max="4414" width="9.625" style="209" customWidth="1"/>
    <col min="4415" max="4415" width="2.625" style="209" customWidth="1"/>
    <col min="4416" max="4609" width="0" style="209" hidden="1"/>
    <col min="4610" max="4610" width="4.625" style="209" customWidth="1"/>
    <col min="4611" max="4611" width="2.625" style="209" customWidth="1"/>
    <col min="4612" max="4613" width="8.625" style="209" customWidth="1"/>
    <col min="4614" max="4669" width="1.875" style="209" customWidth="1"/>
    <col min="4670" max="4670" width="9.625" style="209" customWidth="1"/>
    <col min="4671" max="4671" width="2.625" style="209" customWidth="1"/>
    <col min="4672" max="4865" width="0" style="209" hidden="1"/>
    <col min="4866" max="4866" width="4.625" style="209" customWidth="1"/>
    <col min="4867" max="4867" width="2.625" style="209" customWidth="1"/>
    <col min="4868" max="4869" width="8.625" style="209" customWidth="1"/>
    <col min="4870" max="4925" width="1.875" style="209" customWidth="1"/>
    <col min="4926" max="4926" width="9.625" style="209" customWidth="1"/>
    <col min="4927" max="4927" width="2.625" style="209" customWidth="1"/>
    <col min="4928" max="5121" width="0" style="209" hidden="1"/>
    <col min="5122" max="5122" width="4.625" style="209" customWidth="1"/>
    <col min="5123" max="5123" width="2.625" style="209" customWidth="1"/>
    <col min="5124" max="5125" width="8.625" style="209" customWidth="1"/>
    <col min="5126" max="5181" width="1.875" style="209" customWidth="1"/>
    <col min="5182" max="5182" width="9.625" style="209" customWidth="1"/>
    <col min="5183" max="5183" width="2.625" style="209" customWidth="1"/>
    <col min="5184" max="5377" width="0" style="209" hidden="1"/>
    <col min="5378" max="5378" width="4.625" style="209" customWidth="1"/>
    <col min="5379" max="5379" width="2.625" style="209" customWidth="1"/>
    <col min="5380" max="5381" width="8.625" style="209" customWidth="1"/>
    <col min="5382" max="5437" width="1.875" style="209" customWidth="1"/>
    <col min="5438" max="5438" width="9.625" style="209" customWidth="1"/>
    <col min="5439" max="5439" width="2.625" style="209" customWidth="1"/>
    <col min="5440" max="5633" width="0" style="209" hidden="1"/>
    <col min="5634" max="5634" width="4.625" style="209" customWidth="1"/>
    <col min="5635" max="5635" width="2.625" style="209" customWidth="1"/>
    <col min="5636" max="5637" width="8.625" style="209" customWidth="1"/>
    <col min="5638" max="5693" width="1.875" style="209" customWidth="1"/>
    <col min="5694" max="5694" width="9.625" style="209" customWidth="1"/>
    <col min="5695" max="5695" width="2.625" style="209" customWidth="1"/>
    <col min="5696" max="5889" width="0" style="209" hidden="1"/>
    <col min="5890" max="5890" width="4.625" style="209" customWidth="1"/>
    <col min="5891" max="5891" width="2.625" style="209" customWidth="1"/>
    <col min="5892" max="5893" width="8.625" style="209" customWidth="1"/>
    <col min="5894" max="5949" width="1.875" style="209" customWidth="1"/>
    <col min="5950" max="5950" width="9.625" style="209" customWidth="1"/>
    <col min="5951" max="5951" width="2.625" style="209" customWidth="1"/>
    <col min="5952" max="6145" width="0" style="209" hidden="1"/>
    <col min="6146" max="6146" width="4.625" style="209" customWidth="1"/>
    <col min="6147" max="6147" width="2.625" style="209" customWidth="1"/>
    <col min="6148" max="6149" width="8.625" style="209" customWidth="1"/>
    <col min="6150" max="6205" width="1.875" style="209" customWidth="1"/>
    <col min="6206" max="6206" width="9.625" style="209" customWidth="1"/>
    <col min="6207" max="6207" width="2.625" style="209" customWidth="1"/>
    <col min="6208" max="6401" width="0" style="209" hidden="1"/>
    <col min="6402" max="6402" width="4.625" style="209" customWidth="1"/>
    <col min="6403" max="6403" width="2.625" style="209" customWidth="1"/>
    <col min="6404" max="6405" width="8.625" style="209" customWidth="1"/>
    <col min="6406" max="6461" width="1.875" style="209" customWidth="1"/>
    <col min="6462" max="6462" width="9.625" style="209" customWidth="1"/>
    <col min="6463" max="6463" width="2.625" style="209" customWidth="1"/>
    <col min="6464" max="6657" width="0" style="209" hidden="1"/>
    <col min="6658" max="6658" width="4.625" style="209" customWidth="1"/>
    <col min="6659" max="6659" width="2.625" style="209" customWidth="1"/>
    <col min="6660" max="6661" width="8.625" style="209" customWidth="1"/>
    <col min="6662" max="6717" width="1.875" style="209" customWidth="1"/>
    <col min="6718" max="6718" width="9.625" style="209" customWidth="1"/>
    <col min="6719" max="6719" width="2.625" style="209" customWidth="1"/>
    <col min="6720" max="6913" width="0" style="209" hidden="1"/>
    <col min="6914" max="6914" width="4.625" style="209" customWidth="1"/>
    <col min="6915" max="6915" width="2.625" style="209" customWidth="1"/>
    <col min="6916" max="6917" width="8.625" style="209" customWidth="1"/>
    <col min="6918" max="6973" width="1.875" style="209" customWidth="1"/>
    <col min="6974" max="6974" width="9.625" style="209" customWidth="1"/>
    <col min="6975" max="6975" width="2.625" style="209" customWidth="1"/>
    <col min="6976" max="7169" width="0" style="209" hidden="1"/>
    <col min="7170" max="7170" width="4.625" style="209" customWidth="1"/>
    <col min="7171" max="7171" width="2.625" style="209" customWidth="1"/>
    <col min="7172" max="7173" width="8.625" style="209" customWidth="1"/>
    <col min="7174" max="7229" width="1.875" style="209" customWidth="1"/>
    <col min="7230" max="7230" width="9.625" style="209" customWidth="1"/>
    <col min="7231" max="7231" width="2.625" style="209" customWidth="1"/>
    <col min="7232" max="7425" width="0" style="209" hidden="1"/>
    <col min="7426" max="7426" width="4.625" style="209" customWidth="1"/>
    <col min="7427" max="7427" width="2.625" style="209" customWidth="1"/>
    <col min="7428" max="7429" width="8.625" style="209" customWidth="1"/>
    <col min="7430" max="7485" width="1.875" style="209" customWidth="1"/>
    <col min="7486" max="7486" width="9.625" style="209" customWidth="1"/>
    <col min="7487" max="7487" width="2.625" style="209" customWidth="1"/>
    <col min="7488" max="7681" width="0" style="209" hidden="1"/>
    <col min="7682" max="7682" width="4.625" style="209" customWidth="1"/>
    <col min="7683" max="7683" width="2.625" style="209" customWidth="1"/>
    <col min="7684" max="7685" width="8.625" style="209" customWidth="1"/>
    <col min="7686" max="7741" width="1.875" style="209" customWidth="1"/>
    <col min="7742" max="7742" width="9.625" style="209" customWidth="1"/>
    <col min="7743" max="7743" width="2.625" style="209" customWidth="1"/>
    <col min="7744" max="7937" width="0" style="209" hidden="1"/>
    <col min="7938" max="7938" width="4.625" style="209" customWidth="1"/>
    <col min="7939" max="7939" width="2.625" style="209" customWidth="1"/>
    <col min="7940" max="7941" width="8.625" style="209" customWidth="1"/>
    <col min="7942" max="7997" width="1.875" style="209" customWidth="1"/>
    <col min="7998" max="7998" width="9.625" style="209" customWidth="1"/>
    <col min="7999" max="7999" width="2.625" style="209" customWidth="1"/>
    <col min="8000" max="8193" width="0" style="209" hidden="1"/>
    <col min="8194" max="8194" width="4.625" style="209" customWidth="1"/>
    <col min="8195" max="8195" width="2.625" style="209" customWidth="1"/>
    <col min="8196" max="8197" width="8.625" style="209" customWidth="1"/>
    <col min="8198" max="8253" width="1.875" style="209" customWidth="1"/>
    <col min="8254" max="8254" width="9.625" style="209" customWidth="1"/>
    <col min="8255" max="8255" width="2.625" style="209" customWidth="1"/>
    <col min="8256" max="8449" width="0" style="209" hidden="1"/>
    <col min="8450" max="8450" width="4.625" style="209" customWidth="1"/>
    <col min="8451" max="8451" width="2.625" style="209" customWidth="1"/>
    <col min="8452" max="8453" width="8.625" style="209" customWidth="1"/>
    <col min="8454" max="8509" width="1.875" style="209" customWidth="1"/>
    <col min="8510" max="8510" width="9.625" style="209" customWidth="1"/>
    <col min="8511" max="8511" width="2.625" style="209" customWidth="1"/>
    <col min="8512" max="8705" width="0" style="209" hidden="1"/>
    <col min="8706" max="8706" width="4.625" style="209" customWidth="1"/>
    <col min="8707" max="8707" width="2.625" style="209" customWidth="1"/>
    <col min="8708" max="8709" width="8.625" style="209" customWidth="1"/>
    <col min="8710" max="8765" width="1.875" style="209" customWidth="1"/>
    <col min="8766" max="8766" width="9.625" style="209" customWidth="1"/>
    <col min="8767" max="8767" width="2.625" style="209" customWidth="1"/>
    <col min="8768" max="8961" width="0" style="209" hidden="1"/>
    <col min="8962" max="8962" width="4.625" style="209" customWidth="1"/>
    <col min="8963" max="8963" width="2.625" style="209" customWidth="1"/>
    <col min="8964" max="8965" width="8.625" style="209" customWidth="1"/>
    <col min="8966" max="9021" width="1.875" style="209" customWidth="1"/>
    <col min="9022" max="9022" width="9.625" style="209" customWidth="1"/>
    <col min="9023" max="9023" width="2.625" style="209" customWidth="1"/>
    <col min="9024" max="9217" width="0" style="209" hidden="1"/>
    <col min="9218" max="9218" width="4.625" style="209" customWidth="1"/>
    <col min="9219" max="9219" width="2.625" style="209" customWidth="1"/>
    <col min="9220" max="9221" width="8.625" style="209" customWidth="1"/>
    <col min="9222" max="9277" width="1.875" style="209" customWidth="1"/>
    <col min="9278" max="9278" width="9.625" style="209" customWidth="1"/>
    <col min="9279" max="9279" width="2.625" style="209" customWidth="1"/>
    <col min="9280" max="9473" width="0" style="209" hidden="1"/>
    <col min="9474" max="9474" width="4.625" style="209" customWidth="1"/>
    <col min="9475" max="9475" width="2.625" style="209" customWidth="1"/>
    <col min="9476" max="9477" width="8.625" style="209" customWidth="1"/>
    <col min="9478" max="9533" width="1.875" style="209" customWidth="1"/>
    <col min="9534" max="9534" width="9.625" style="209" customWidth="1"/>
    <col min="9535" max="9535" width="2.625" style="209" customWidth="1"/>
    <col min="9536" max="9729" width="0" style="209" hidden="1"/>
    <col min="9730" max="9730" width="4.625" style="209" customWidth="1"/>
    <col min="9731" max="9731" width="2.625" style="209" customWidth="1"/>
    <col min="9732" max="9733" width="8.625" style="209" customWidth="1"/>
    <col min="9734" max="9789" width="1.875" style="209" customWidth="1"/>
    <col min="9790" max="9790" width="9.625" style="209" customWidth="1"/>
    <col min="9791" max="9791" width="2.625" style="209" customWidth="1"/>
    <col min="9792" max="9985" width="0" style="209" hidden="1"/>
    <col min="9986" max="9986" width="4.625" style="209" customWidth="1"/>
    <col min="9987" max="9987" width="2.625" style="209" customWidth="1"/>
    <col min="9988" max="9989" width="8.625" style="209" customWidth="1"/>
    <col min="9990" max="10045" width="1.875" style="209" customWidth="1"/>
    <col min="10046" max="10046" width="9.625" style="209" customWidth="1"/>
    <col min="10047" max="10047" width="2.625" style="209" customWidth="1"/>
    <col min="10048" max="10241" width="0" style="209" hidden="1"/>
    <col min="10242" max="10242" width="4.625" style="209" customWidth="1"/>
    <col min="10243" max="10243" width="2.625" style="209" customWidth="1"/>
    <col min="10244" max="10245" width="8.625" style="209" customWidth="1"/>
    <col min="10246" max="10301" width="1.875" style="209" customWidth="1"/>
    <col min="10302" max="10302" width="9.625" style="209" customWidth="1"/>
    <col min="10303" max="10303" width="2.625" style="209" customWidth="1"/>
    <col min="10304" max="10497" width="0" style="209" hidden="1"/>
    <col min="10498" max="10498" width="4.625" style="209" customWidth="1"/>
    <col min="10499" max="10499" width="2.625" style="209" customWidth="1"/>
    <col min="10500" max="10501" width="8.625" style="209" customWidth="1"/>
    <col min="10502" max="10557" width="1.875" style="209" customWidth="1"/>
    <col min="10558" max="10558" width="9.625" style="209" customWidth="1"/>
    <col min="10559" max="10559" width="2.625" style="209" customWidth="1"/>
    <col min="10560" max="10753" width="0" style="209" hidden="1"/>
    <col min="10754" max="10754" width="4.625" style="209" customWidth="1"/>
    <col min="10755" max="10755" width="2.625" style="209" customWidth="1"/>
    <col min="10756" max="10757" width="8.625" style="209" customWidth="1"/>
    <col min="10758" max="10813" width="1.875" style="209" customWidth="1"/>
    <col min="10814" max="10814" width="9.625" style="209" customWidth="1"/>
    <col min="10815" max="10815" width="2.625" style="209" customWidth="1"/>
    <col min="10816" max="11009" width="0" style="209" hidden="1"/>
    <col min="11010" max="11010" width="4.625" style="209" customWidth="1"/>
    <col min="11011" max="11011" width="2.625" style="209" customWidth="1"/>
    <col min="11012" max="11013" width="8.625" style="209" customWidth="1"/>
    <col min="11014" max="11069" width="1.875" style="209" customWidth="1"/>
    <col min="11070" max="11070" width="9.625" style="209" customWidth="1"/>
    <col min="11071" max="11071" width="2.625" style="209" customWidth="1"/>
    <col min="11072" max="11265" width="0" style="209" hidden="1"/>
    <col min="11266" max="11266" width="4.625" style="209" customWidth="1"/>
    <col min="11267" max="11267" width="2.625" style="209" customWidth="1"/>
    <col min="11268" max="11269" width="8.625" style="209" customWidth="1"/>
    <col min="11270" max="11325" width="1.875" style="209" customWidth="1"/>
    <col min="11326" max="11326" width="9.625" style="209" customWidth="1"/>
    <col min="11327" max="11327" width="2.625" style="209" customWidth="1"/>
    <col min="11328" max="11521" width="0" style="209" hidden="1"/>
    <col min="11522" max="11522" width="4.625" style="209" customWidth="1"/>
    <col min="11523" max="11523" width="2.625" style="209" customWidth="1"/>
    <col min="11524" max="11525" width="8.625" style="209" customWidth="1"/>
    <col min="11526" max="11581" width="1.875" style="209" customWidth="1"/>
    <col min="11582" max="11582" width="9.625" style="209" customWidth="1"/>
    <col min="11583" max="11583" width="2.625" style="209" customWidth="1"/>
    <col min="11584" max="11777" width="0" style="209" hidden="1"/>
    <col min="11778" max="11778" width="4.625" style="209" customWidth="1"/>
    <col min="11779" max="11779" width="2.625" style="209" customWidth="1"/>
    <col min="11780" max="11781" width="8.625" style="209" customWidth="1"/>
    <col min="11782" max="11837" width="1.875" style="209" customWidth="1"/>
    <col min="11838" max="11838" width="9.625" style="209" customWidth="1"/>
    <col min="11839" max="11839" width="2.625" style="209" customWidth="1"/>
    <col min="11840" max="12033" width="0" style="209" hidden="1"/>
    <col min="12034" max="12034" width="4.625" style="209" customWidth="1"/>
    <col min="12035" max="12035" width="2.625" style="209" customWidth="1"/>
    <col min="12036" max="12037" width="8.625" style="209" customWidth="1"/>
    <col min="12038" max="12093" width="1.875" style="209" customWidth="1"/>
    <col min="12094" max="12094" width="9.625" style="209" customWidth="1"/>
    <col min="12095" max="12095" width="2.625" style="209" customWidth="1"/>
    <col min="12096" max="12289" width="0" style="209" hidden="1"/>
    <col min="12290" max="12290" width="4.625" style="209" customWidth="1"/>
    <col min="12291" max="12291" width="2.625" style="209" customWidth="1"/>
    <col min="12292" max="12293" width="8.625" style="209" customWidth="1"/>
    <col min="12294" max="12349" width="1.875" style="209" customWidth="1"/>
    <col min="12350" max="12350" width="9.625" style="209" customWidth="1"/>
    <col min="12351" max="12351" width="2.625" style="209" customWidth="1"/>
    <col min="12352" max="12545" width="0" style="209" hidden="1"/>
    <col min="12546" max="12546" width="4.625" style="209" customWidth="1"/>
    <col min="12547" max="12547" width="2.625" style="209" customWidth="1"/>
    <col min="12548" max="12549" width="8.625" style="209" customWidth="1"/>
    <col min="12550" max="12605" width="1.875" style="209" customWidth="1"/>
    <col min="12606" max="12606" width="9.625" style="209" customWidth="1"/>
    <col min="12607" max="12607" width="2.625" style="209" customWidth="1"/>
    <col min="12608" max="12801" width="0" style="209" hidden="1"/>
    <col min="12802" max="12802" width="4.625" style="209" customWidth="1"/>
    <col min="12803" max="12803" width="2.625" style="209" customWidth="1"/>
    <col min="12804" max="12805" width="8.625" style="209" customWidth="1"/>
    <col min="12806" max="12861" width="1.875" style="209" customWidth="1"/>
    <col min="12862" max="12862" width="9.625" style="209" customWidth="1"/>
    <col min="12863" max="12863" width="2.625" style="209" customWidth="1"/>
    <col min="12864" max="13057" width="0" style="209" hidden="1"/>
    <col min="13058" max="13058" width="4.625" style="209" customWidth="1"/>
    <col min="13059" max="13059" width="2.625" style="209" customWidth="1"/>
    <col min="13060" max="13061" width="8.625" style="209" customWidth="1"/>
    <col min="13062" max="13117" width="1.875" style="209" customWidth="1"/>
    <col min="13118" max="13118" width="9.625" style="209" customWidth="1"/>
    <col min="13119" max="13119" width="2.625" style="209" customWidth="1"/>
    <col min="13120" max="13313" width="0" style="209" hidden="1"/>
    <col min="13314" max="13314" width="4.625" style="209" customWidth="1"/>
    <col min="13315" max="13315" width="2.625" style="209" customWidth="1"/>
    <col min="13316" max="13317" width="8.625" style="209" customWidth="1"/>
    <col min="13318" max="13373" width="1.875" style="209" customWidth="1"/>
    <col min="13374" max="13374" width="9.625" style="209" customWidth="1"/>
    <col min="13375" max="13375" width="2.625" style="209" customWidth="1"/>
    <col min="13376" max="13569" width="0" style="209" hidden="1"/>
    <col min="13570" max="13570" width="4.625" style="209" customWidth="1"/>
    <col min="13571" max="13571" width="2.625" style="209" customWidth="1"/>
    <col min="13572" max="13573" width="8.625" style="209" customWidth="1"/>
    <col min="13574" max="13629" width="1.875" style="209" customWidth="1"/>
    <col min="13630" max="13630" width="9.625" style="209" customWidth="1"/>
    <col min="13631" max="13631" width="2.625" style="209" customWidth="1"/>
    <col min="13632" max="13825" width="0" style="209" hidden="1"/>
    <col min="13826" max="13826" width="4.625" style="209" customWidth="1"/>
    <col min="13827" max="13827" width="2.625" style="209" customWidth="1"/>
    <col min="13828" max="13829" width="8.625" style="209" customWidth="1"/>
    <col min="13830" max="13885" width="1.875" style="209" customWidth="1"/>
    <col min="13886" max="13886" width="9.625" style="209" customWidth="1"/>
    <col min="13887" max="13887" width="2.625" style="209" customWidth="1"/>
    <col min="13888" max="14081" width="0" style="209" hidden="1"/>
    <col min="14082" max="14082" width="4.625" style="209" customWidth="1"/>
    <col min="14083" max="14083" width="2.625" style="209" customWidth="1"/>
    <col min="14084" max="14085" width="8.625" style="209" customWidth="1"/>
    <col min="14086" max="14141" width="1.875" style="209" customWidth="1"/>
    <col min="14142" max="14142" width="9.625" style="209" customWidth="1"/>
    <col min="14143" max="14143" width="2.625" style="209" customWidth="1"/>
    <col min="14144" max="14337" width="0" style="209" hidden="1"/>
    <col min="14338" max="14338" width="4.625" style="209" customWidth="1"/>
    <col min="14339" max="14339" width="2.625" style="209" customWidth="1"/>
    <col min="14340" max="14341" width="8.625" style="209" customWidth="1"/>
    <col min="14342" max="14397" width="1.875" style="209" customWidth="1"/>
    <col min="14398" max="14398" width="9.625" style="209" customWidth="1"/>
    <col min="14399" max="14399" width="2.625" style="209" customWidth="1"/>
    <col min="14400" max="14593" width="0" style="209" hidden="1"/>
    <col min="14594" max="14594" width="4.625" style="209" customWidth="1"/>
    <col min="14595" max="14595" width="2.625" style="209" customWidth="1"/>
    <col min="14596" max="14597" width="8.625" style="209" customWidth="1"/>
    <col min="14598" max="14653" width="1.875" style="209" customWidth="1"/>
    <col min="14654" max="14654" width="9.625" style="209" customWidth="1"/>
    <col min="14655" max="14655" width="2.625" style="209" customWidth="1"/>
    <col min="14656" max="14849" width="0" style="209" hidden="1"/>
    <col min="14850" max="14850" width="4.625" style="209" customWidth="1"/>
    <col min="14851" max="14851" width="2.625" style="209" customWidth="1"/>
    <col min="14852" max="14853" width="8.625" style="209" customWidth="1"/>
    <col min="14854" max="14909" width="1.875" style="209" customWidth="1"/>
    <col min="14910" max="14910" width="9.625" style="209" customWidth="1"/>
    <col min="14911" max="14911" width="2.625" style="209" customWidth="1"/>
    <col min="14912" max="15105" width="0" style="209" hidden="1"/>
    <col min="15106" max="15106" width="4.625" style="209" customWidth="1"/>
    <col min="15107" max="15107" width="2.625" style="209" customWidth="1"/>
    <col min="15108" max="15109" width="8.625" style="209" customWidth="1"/>
    <col min="15110" max="15165" width="1.875" style="209" customWidth="1"/>
    <col min="15166" max="15166" width="9.625" style="209" customWidth="1"/>
    <col min="15167" max="15167" width="2.625" style="209" customWidth="1"/>
    <col min="15168" max="15361" width="0" style="209" hidden="1"/>
    <col min="15362" max="15362" width="4.625" style="209" customWidth="1"/>
    <col min="15363" max="15363" width="2.625" style="209" customWidth="1"/>
    <col min="15364" max="15365" width="8.625" style="209" customWidth="1"/>
    <col min="15366" max="15421" width="1.875" style="209" customWidth="1"/>
    <col min="15422" max="15422" width="9.625" style="209" customWidth="1"/>
    <col min="15423" max="15423" width="2.625" style="209" customWidth="1"/>
    <col min="15424" max="15617" width="0" style="209" hidden="1"/>
    <col min="15618" max="15618" width="4.625" style="209" customWidth="1"/>
    <col min="15619" max="15619" width="2.625" style="209" customWidth="1"/>
    <col min="15620" max="15621" width="8.625" style="209" customWidth="1"/>
    <col min="15622" max="15677" width="1.875" style="209" customWidth="1"/>
    <col min="15678" max="15678" width="9.625" style="209" customWidth="1"/>
    <col min="15679" max="15679" width="2.625" style="209" customWidth="1"/>
    <col min="15680" max="15873" width="0" style="209" hidden="1"/>
    <col min="15874" max="15874" width="4.625" style="209" customWidth="1"/>
    <col min="15875" max="15875" width="2.625" style="209" customWidth="1"/>
    <col min="15876" max="15877" width="8.625" style="209" customWidth="1"/>
    <col min="15878" max="15933" width="1.875" style="209" customWidth="1"/>
    <col min="15934" max="15934" width="9.625" style="209" customWidth="1"/>
    <col min="15935" max="15935" width="2.625" style="209" customWidth="1"/>
    <col min="15936" max="16129" width="0" style="209" hidden="1"/>
    <col min="16130" max="16130" width="4.625" style="209" customWidth="1"/>
    <col min="16131" max="16131" width="2.625" style="209" customWidth="1"/>
    <col min="16132" max="16133" width="8.625" style="209" customWidth="1"/>
    <col min="16134" max="16189" width="1.875" style="209" customWidth="1"/>
    <col min="16190" max="16190" width="9.625" style="209" customWidth="1"/>
    <col min="16191" max="16191" width="2.625" style="209" customWidth="1"/>
    <col min="16192" max="16384" width="0" style="209" hidden="1"/>
  </cols>
  <sheetData>
    <row r="1" spans="1:63" ht="13.5" customHeight="1">
      <c r="A1" s="1360" t="s">
        <v>794</v>
      </c>
      <c r="B1" s="1360"/>
      <c r="C1" s="1360"/>
      <c r="D1" s="1360"/>
      <c r="E1" s="1360"/>
      <c r="F1" s="1360"/>
      <c r="G1" s="1360"/>
      <c r="H1" s="1360"/>
      <c r="I1" s="278"/>
      <c r="J1" s="249" t="s">
        <v>645</v>
      </c>
      <c r="BB1" s="279" t="s">
        <v>762</v>
      </c>
    </row>
    <row r="2" spans="1:63" ht="13.5" customHeight="1">
      <c r="B2" s="280" t="s">
        <v>807</v>
      </c>
      <c r="C2" s="281"/>
      <c r="D2" s="281"/>
      <c r="E2" s="281"/>
      <c r="F2" s="281"/>
      <c r="G2" s="281"/>
      <c r="H2" s="281"/>
      <c r="I2" s="282"/>
      <c r="BB2" s="344" t="s">
        <v>646</v>
      </c>
    </row>
    <row r="3" spans="1:63" ht="15.95" customHeight="1">
      <c r="A3" s="568" t="s">
        <v>763</v>
      </c>
      <c r="B3" s="569"/>
      <c r="C3" s="569"/>
      <c r="D3" s="569"/>
      <c r="E3" s="570"/>
      <c r="F3" s="1032">
        <v>0.29166666666666669</v>
      </c>
      <c r="G3" s="1033"/>
      <c r="H3" s="1033"/>
      <c r="I3" s="1033"/>
      <c r="J3" s="1032">
        <v>0.33333333333333298</v>
      </c>
      <c r="K3" s="1033"/>
      <c r="L3" s="1033"/>
      <c r="M3" s="1034"/>
      <c r="N3" s="1033">
        <v>0.375</v>
      </c>
      <c r="O3" s="1033"/>
      <c r="P3" s="1033"/>
      <c r="Q3" s="1033"/>
      <c r="R3" s="1032">
        <v>0.41666666666666702</v>
      </c>
      <c r="S3" s="1033"/>
      <c r="T3" s="1033"/>
      <c r="U3" s="1034"/>
      <c r="V3" s="1033">
        <v>0.45833333333333298</v>
      </c>
      <c r="W3" s="1033"/>
      <c r="X3" s="1033"/>
      <c r="Y3" s="1033"/>
      <c r="Z3" s="1032">
        <v>0.5</v>
      </c>
      <c r="AA3" s="1033"/>
      <c r="AB3" s="1033"/>
      <c r="AC3" s="1034"/>
      <c r="AD3" s="1024">
        <v>0.54166666666666696</v>
      </c>
      <c r="AE3" s="1024"/>
      <c r="AF3" s="1024"/>
      <c r="AG3" s="1024"/>
      <c r="AH3" s="1024">
        <v>0.58333333333333304</v>
      </c>
      <c r="AI3" s="1024"/>
      <c r="AJ3" s="1024"/>
      <c r="AK3" s="1024"/>
      <c r="AL3" s="1024">
        <v>0.625</v>
      </c>
      <c r="AM3" s="1024"/>
      <c r="AN3" s="1024"/>
      <c r="AO3" s="1024"/>
      <c r="AP3" s="1024">
        <v>0.66666666666666696</v>
      </c>
      <c r="AQ3" s="1024"/>
      <c r="AR3" s="1024"/>
      <c r="AS3" s="1024"/>
      <c r="AT3" s="1024">
        <v>0.70833333333333304</v>
      </c>
      <c r="AU3" s="1024"/>
      <c r="AV3" s="1024"/>
      <c r="AW3" s="1024"/>
      <c r="AX3" s="1024">
        <v>0.75</v>
      </c>
      <c r="AY3" s="1024"/>
      <c r="AZ3" s="1024"/>
      <c r="BA3" s="1024"/>
      <c r="BB3" s="1024">
        <v>0.79166666666666696</v>
      </c>
      <c r="BC3" s="1024"/>
      <c r="BD3" s="1024"/>
      <c r="BE3" s="1024"/>
      <c r="BF3" s="1024">
        <v>0.83333333333333337</v>
      </c>
      <c r="BG3" s="1024"/>
      <c r="BH3" s="1024"/>
      <c r="BI3" s="1024"/>
      <c r="BJ3" s="1008" t="s">
        <v>648</v>
      </c>
    </row>
    <row r="4" spans="1:63" ht="12.75" customHeight="1">
      <c r="A4" s="1301" t="s">
        <v>749</v>
      </c>
      <c r="B4" s="1365" t="s">
        <v>750</v>
      </c>
      <c r="C4" s="213" t="s">
        <v>650</v>
      </c>
      <c r="D4" s="283"/>
      <c r="E4" s="214"/>
      <c r="F4" s="1363"/>
      <c r="G4" s="1364"/>
      <c r="H4" s="1363"/>
      <c r="I4" s="1364"/>
      <c r="J4" s="1363"/>
      <c r="K4" s="1364"/>
      <c r="L4" s="1363"/>
      <c r="M4" s="1364"/>
      <c r="N4" s="1363"/>
      <c r="O4" s="1364"/>
      <c r="P4" s="1363"/>
      <c r="Q4" s="1364"/>
      <c r="R4" s="1363"/>
      <c r="S4" s="1364"/>
      <c r="T4" s="1363"/>
      <c r="U4" s="1364"/>
      <c r="V4" s="1363"/>
      <c r="W4" s="1364"/>
      <c r="X4" s="1363"/>
      <c r="Y4" s="1364"/>
      <c r="Z4" s="1363"/>
      <c r="AA4" s="1364"/>
      <c r="AB4" s="1363"/>
      <c r="AC4" s="1364"/>
      <c r="AD4" s="1363"/>
      <c r="AE4" s="1364"/>
      <c r="AF4" s="1363"/>
      <c r="AG4" s="1364"/>
      <c r="AH4" s="1363"/>
      <c r="AI4" s="1364"/>
      <c r="AJ4" s="1363"/>
      <c r="AK4" s="1364"/>
      <c r="AL4" s="1363"/>
      <c r="AM4" s="1364"/>
      <c r="AN4" s="1363"/>
      <c r="AO4" s="1364"/>
      <c r="AP4" s="1363"/>
      <c r="AQ4" s="1364"/>
      <c r="AR4" s="1363"/>
      <c r="AS4" s="1364"/>
      <c r="AT4" s="1363"/>
      <c r="AU4" s="1364"/>
      <c r="AV4" s="1363"/>
      <c r="AW4" s="1364"/>
      <c r="AX4" s="1363"/>
      <c r="AY4" s="1364"/>
      <c r="AZ4" s="1363"/>
      <c r="BA4" s="1364"/>
      <c r="BB4" s="1363"/>
      <c r="BC4" s="1364"/>
      <c r="BD4" s="1363"/>
      <c r="BE4" s="1364"/>
      <c r="BF4" s="1363"/>
      <c r="BG4" s="1364"/>
      <c r="BH4" s="1363"/>
      <c r="BI4" s="1364"/>
      <c r="BJ4" s="1148"/>
    </row>
    <row r="5" spans="1:63" ht="12.75" customHeight="1">
      <c r="A5" s="1301"/>
      <c r="B5" s="846"/>
      <c r="C5" s="215" t="s">
        <v>651</v>
      </c>
      <c r="D5" s="284"/>
      <c r="E5" s="216"/>
      <c r="F5" s="1366"/>
      <c r="G5" s="1367"/>
      <c r="H5" s="1366"/>
      <c r="I5" s="1367"/>
      <c r="J5" s="1366"/>
      <c r="K5" s="1367"/>
      <c r="L5" s="1366"/>
      <c r="M5" s="1367"/>
      <c r="N5" s="1366"/>
      <c r="O5" s="1367"/>
      <c r="P5" s="1366"/>
      <c r="Q5" s="1367"/>
      <c r="R5" s="1366"/>
      <c r="S5" s="1367"/>
      <c r="T5" s="1366"/>
      <c r="U5" s="1367"/>
      <c r="V5" s="1366"/>
      <c r="W5" s="1367"/>
      <c r="X5" s="1366"/>
      <c r="Y5" s="1367"/>
      <c r="Z5" s="1366"/>
      <c r="AA5" s="1367"/>
      <c r="AB5" s="1366"/>
      <c r="AC5" s="1367"/>
      <c r="AD5" s="1366"/>
      <c r="AE5" s="1367"/>
      <c r="AF5" s="1366"/>
      <c r="AG5" s="1367"/>
      <c r="AH5" s="1366"/>
      <c r="AI5" s="1367"/>
      <c r="AJ5" s="1366"/>
      <c r="AK5" s="1367"/>
      <c r="AL5" s="1366"/>
      <c r="AM5" s="1367"/>
      <c r="AN5" s="1366"/>
      <c r="AO5" s="1367"/>
      <c r="AP5" s="1366"/>
      <c r="AQ5" s="1367"/>
      <c r="AR5" s="1366"/>
      <c r="AS5" s="1367"/>
      <c r="AT5" s="1366"/>
      <c r="AU5" s="1367"/>
      <c r="AV5" s="1366"/>
      <c r="AW5" s="1367"/>
      <c r="AX5" s="1366"/>
      <c r="AY5" s="1367"/>
      <c r="AZ5" s="1366"/>
      <c r="BA5" s="1367"/>
      <c r="BB5" s="1366"/>
      <c r="BC5" s="1367"/>
      <c r="BD5" s="1366"/>
      <c r="BE5" s="1367"/>
      <c r="BF5" s="1366"/>
      <c r="BG5" s="1367"/>
      <c r="BH5" s="1366"/>
      <c r="BI5" s="1367"/>
      <c r="BJ5" s="1148"/>
    </row>
    <row r="6" spans="1:63" ht="12.75" customHeight="1">
      <c r="A6" s="1301"/>
      <c r="B6" s="846"/>
      <c r="C6" s="215" t="s">
        <v>652</v>
      </c>
      <c r="D6" s="284"/>
      <c r="E6" s="216"/>
      <c r="F6" s="1366"/>
      <c r="G6" s="1367"/>
      <c r="H6" s="1366"/>
      <c r="I6" s="1367"/>
      <c r="J6" s="1366"/>
      <c r="K6" s="1367"/>
      <c r="L6" s="1366"/>
      <c r="M6" s="1367"/>
      <c r="N6" s="1366"/>
      <c r="O6" s="1367"/>
      <c r="P6" s="1366"/>
      <c r="Q6" s="1367"/>
      <c r="R6" s="1366"/>
      <c r="S6" s="1367"/>
      <c r="T6" s="1366"/>
      <c r="U6" s="1367"/>
      <c r="V6" s="1366"/>
      <c r="W6" s="1367"/>
      <c r="X6" s="1366"/>
      <c r="Y6" s="1367"/>
      <c r="Z6" s="1366"/>
      <c r="AA6" s="1367"/>
      <c r="AB6" s="1366"/>
      <c r="AC6" s="1367"/>
      <c r="AD6" s="1366"/>
      <c r="AE6" s="1367"/>
      <c r="AF6" s="1366"/>
      <c r="AG6" s="1367"/>
      <c r="AH6" s="1366"/>
      <c r="AI6" s="1367"/>
      <c r="AJ6" s="1366"/>
      <c r="AK6" s="1367"/>
      <c r="AL6" s="1366"/>
      <c r="AM6" s="1367"/>
      <c r="AN6" s="1366"/>
      <c r="AO6" s="1367"/>
      <c r="AP6" s="1366"/>
      <c r="AQ6" s="1367"/>
      <c r="AR6" s="1366"/>
      <c r="AS6" s="1367"/>
      <c r="AT6" s="1366"/>
      <c r="AU6" s="1367"/>
      <c r="AV6" s="1366"/>
      <c r="AW6" s="1367"/>
      <c r="AX6" s="1366"/>
      <c r="AY6" s="1367"/>
      <c r="AZ6" s="1366"/>
      <c r="BA6" s="1367"/>
      <c r="BB6" s="1366"/>
      <c r="BC6" s="1367"/>
      <c r="BD6" s="1366"/>
      <c r="BE6" s="1367"/>
      <c r="BF6" s="1366"/>
      <c r="BG6" s="1367"/>
      <c r="BH6" s="1366"/>
      <c r="BI6" s="1367"/>
      <c r="BJ6" s="1148"/>
    </row>
    <row r="7" spans="1:63" ht="12.75" customHeight="1">
      <c r="A7" s="1301"/>
      <c r="B7" s="846"/>
      <c r="C7" s="215" t="s">
        <v>653</v>
      </c>
      <c r="D7" s="284"/>
      <c r="E7" s="216"/>
      <c r="F7" s="1366"/>
      <c r="G7" s="1367"/>
      <c r="H7" s="1366"/>
      <c r="I7" s="1367"/>
      <c r="J7" s="1366"/>
      <c r="K7" s="1367"/>
      <c r="L7" s="1366"/>
      <c r="M7" s="1367"/>
      <c r="N7" s="1366"/>
      <c r="O7" s="1367"/>
      <c r="P7" s="1366"/>
      <c r="Q7" s="1367"/>
      <c r="R7" s="1366"/>
      <c r="S7" s="1367"/>
      <c r="T7" s="1366"/>
      <c r="U7" s="1367"/>
      <c r="V7" s="1366"/>
      <c r="W7" s="1367"/>
      <c r="X7" s="1366"/>
      <c r="Y7" s="1367"/>
      <c r="Z7" s="1366"/>
      <c r="AA7" s="1367"/>
      <c r="AB7" s="1366"/>
      <c r="AC7" s="1367"/>
      <c r="AD7" s="1366"/>
      <c r="AE7" s="1367"/>
      <c r="AF7" s="1366"/>
      <c r="AG7" s="1367"/>
      <c r="AH7" s="1366"/>
      <c r="AI7" s="1367"/>
      <c r="AJ7" s="1366"/>
      <c r="AK7" s="1367"/>
      <c r="AL7" s="1366"/>
      <c r="AM7" s="1367"/>
      <c r="AN7" s="1366"/>
      <c r="AO7" s="1367"/>
      <c r="AP7" s="1366"/>
      <c r="AQ7" s="1367"/>
      <c r="AR7" s="1366"/>
      <c r="AS7" s="1367"/>
      <c r="AT7" s="1366"/>
      <c r="AU7" s="1367"/>
      <c r="AV7" s="1366"/>
      <c r="AW7" s="1367"/>
      <c r="AX7" s="1366"/>
      <c r="AY7" s="1367"/>
      <c r="AZ7" s="1366"/>
      <c r="BA7" s="1367"/>
      <c r="BB7" s="1366"/>
      <c r="BC7" s="1367"/>
      <c r="BD7" s="1366"/>
      <c r="BE7" s="1367"/>
      <c r="BF7" s="1366"/>
      <c r="BG7" s="1367"/>
      <c r="BH7" s="1366"/>
      <c r="BI7" s="1367"/>
      <c r="BJ7" s="1148"/>
    </row>
    <row r="8" spans="1:63" ht="12.75" customHeight="1">
      <c r="A8" s="1301"/>
      <c r="B8" s="846"/>
      <c r="C8" s="215" t="s">
        <v>654</v>
      </c>
      <c r="D8" s="284"/>
      <c r="E8" s="216"/>
      <c r="F8" s="1366"/>
      <c r="G8" s="1367"/>
      <c r="H8" s="1366"/>
      <c r="I8" s="1367"/>
      <c r="J8" s="1366"/>
      <c r="K8" s="1367"/>
      <c r="L8" s="1366"/>
      <c r="M8" s="1367"/>
      <c r="N8" s="1366"/>
      <c r="O8" s="1367"/>
      <c r="P8" s="1366"/>
      <c r="Q8" s="1367"/>
      <c r="R8" s="1366"/>
      <c r="S8" s="1367"/>
      <c r="T8" s="1366"/>
      <c r="U8" s="1367"/>
      <c r="V8" s="1366"/>
      <c r="W8" s="1367"/>
      <c r="X8" s="1366"/>
      <c r="Y8" s="1367"/>
      <c r="Z8" s="1366"/>
      <c r="AA8" s="1367"/>
      <c r="AB8" s="1366"/>
      <c r="AC8" s="1367"/>
      <c r="AD8" s="1366"/>
      <c r="AE8" s="1367"/>
      <c r="AF8" s="1366"/>
      <c r="AG8" s="1367"/>
      <c r="AH8" s="1366"/>
      <c r="AI8" s="1367"/>
      <c r="AJ8" s="1366"/>
      <c r="AK8" s="1367"/>
      <c r="AL8" s="1366"/>
      <c r="AM8" s="1367"/>
      <c r="AN8" s="1366"/>
      <c r="AO8" s="1367"/>
      <c r="AP8" s="1366"/>
      <c r="AQ8" s="1367"/>
      <c r="AR8" s="1366"/>
      <c r="AS8" s="1367"/>
      <c r="AT8" s="1366"/>
      <c r="AU8" s="1367"/>
      <c r="AV8" s="1366"/>
      <c r="AW8" s="1367"/>
      <c r="AX8" s="1366"/>
      <c r="AY8" s="1367"/>
      <c r="AZ8" s="1366"/>
      <c r="BA8" s="1367"/>
      <c r="BB8" s="1366"/>
      <c r="BC8" s="1367"/>
      <c r="BD8" s="1366"/>
      <c r="BE8" s="1367"/>
      <c r="BF8" s="1366"/>
      <c r="BG8" s="1367"/>
      <c r="BH8" s="1366"/>
      <c r="BI8" s="1367"/>
      <c r="BJ8" s="1148"/>
    </row>
    <row r="9" spans="1:63" ht="14.1" customHeight="1">
      <c r="A9" s="1301"/>
      <c r="B9" s="568" t="s">
        <v>17</v>
      </c>
      <c r="C9" s="569"/>
      <c r="D9" s="569"/>
      <c r="E9" s="570"/>
      <c r="F9" s="1368">
        <f>SUM(F4:G8)</f>
        <v>0</v>
      </c>
      <c r="G9" s="1369"/>
      <c r="H9" s="1368">
        <f t="shared" ref="H9" si="0">SUM(H4:I8)</f>
        <v>0</v>
      </c>
      <c r="I9" s="1369"/>
      <c r="J9" s="1368">
        <f t="shared" ref="J9" si="1">SUM(J4:K8)</f>
        <v>0</v>
      </c>
      <c r="K9" s="1369"/>
      <c r="L9" s="1368">
        <f t="shared" ref="L9" si="2">SUM(L4:M8)</f>
        <v>0</v>
      </c>
      <c r="M9" s="1369"/>
      <c r="N9" s="1368">
        <f t="shared" ref="N9" si="3">SUM(N4:O8)</f>
        <v>0</v>
      </c>
      <c r="O9" s="1369"/>
      <c r="P9" s="1368">
        <f t="shared" ref="P9" si="4">SUM(P4:Q8)</f>
        <v>0</v>
      </c>
      <c r="Q9" s="1369"/>
      <c r="R9" s="1368">
        <f t="shared" ref="R9" si="5">SUM(R4:S8)</f>
        <v>0</v>
      </c>
      <c r="S9" s="1369"/>
      <c r="T9" s="1368">
        <f t="shared" ref="T9" si="6">SUM(T4:U8)</f>
        <v>0</v>
      </c>
      <c r="U9" s="1369"/>
      <c r="V9" s="1368">
        <f t="shared" ref="V9" si="7">SUM(V4:W8)</f>
        <v>0</v>
      </c>
      <c r="W9" s="1369"/>
      <c r="X9" s="1368">
        <f t="shared" ref="X9" si="8">SUM(X4:Y8)</f>
        <v>0</v>
      </c>
      <c r="Y9" s="1369"/>
      <c r="Z9" s="1368">
        <f t="shared" ref="Z9" si="9">SUM(Z4:AA8)</f>
        <v>0</v>
      </c>
      <c r="AA9" s="1369"/>
      <c r="AB9" s="1368">
        <f t="shared" ref="AB9" si="10">SUM(AB4:AC8)</f>
        <v>0</v>
      </c>
      <c r="AC9" s="1369"/>
      <c r="AD9" s="1368">
        <f t="shared" ref="AD9" si="11">SUM(AD4:AE8)</f>
        <v>0</v>
      </c>
      <c r="AE9" s="1369"/>
      <c r="AF9" s="1368">
        <f t="shared" ref="AF9" si="12">SUM(AF4:AG8)</f>
        <v>0</v>
      </c>
      <c r="AG9" s="1369"/>
      <c r="AH9" s="1368">
        <f t="shared" ref="AH9" si="13">SUM(AH4:AI8)</f>
        <v>0</v>
      </c>
      <c r="AI9" s="1369"/>
      <c r="AJ9" s="1368">
        <f t="shared" ref="AJ9" si="14">SUM(AJ4:AK8)</f>
        <v>0</v>
      </c>
      <c r="AK9" s="1369"/>
      <c r="AL9" s="1368">
        <f t="shared" ref="AL9" si="15">SUM(AL4:AM8)</f>
        <v>0</v>
      </c>
      <c r="AM9" s="1369"/>
      <c r="AN9" s="1368">
        <f t="shared" ref="AN9" si="16">SUM(AN4:AO8)</f>
        <v>0</v>
      </c>
      <c r="AO9" s="1369"/>
      <c r="AP9" s="1368">
        <f t="shared" ref="AP9" si="17">SUM(AP4:AQ8)</f>
        <v>0</v>
      </c>
      <c r="AQ9" s="1369"/>
      <c r="AR9" s="1368">
        <f t="shared" ref="AR9" si="18">SUM(AR4:AS8)</f>
        <v>0</v>
      </c>
      <c r="AS9" s="1369"/>
      <c r="AT9" s="1368">
        <f t="shared" ref="AT9" si="19">SUM(AT4:AU8)</f>
        <v>0</v>
      </c>
      <c r="AU9" s="1369"/>
      <c r="AV9" s="1368">
        <f t="shared" ref="AV9" si="20">SUM(AV4:AW8)</f>
        <v>0</v>
      </c>
      <c r="AW9" s="1369"/>
      <c r="AX9" s="1368">
        <f t="shared" ref="AX9" si="21">SUM(AX4:AY8)</f>
        <v>0</v>
      </c>
      <c r="AY9" s="1369"/>
      <c r="AZ9" s="1368">
        <f t="shared" ref="AZ9" si="22">SUM(AZ4:BA8)</f>
        <v>0</v>
      </c>
      <c r="BA9" s="1369"/>
      <c r="BB9" s="1368">
        <f t="shared" ref="BB9" si="23">SUM(BB4:BC8)</f>
        <v>0</v>
      </c>
      <c r="BC9" s="1369"/>
      <c r="BD9" s="1368">
        <f t="shared" ref="BD9" si="24">SUM(BD4:BE8)</f>
        <v>0</v>
      </c>
      <c r="BE9" s="1369"/>
      <c r="BF9" s="1368">
        <f t="shared" ref="BF9" si="25">SUM(BF4:BG8)</f>
        <v>0</v>
      </c>
      <c r="BG9" s="1369"/>
      <c r="BH9" s="1368">
        <f>SUM(BH4:BI8)</f>
        <v>0</v>
      </c>
      <c r="BI9" s="1369"/>
      <c r="BJ9" s="1148"/>
    </row>
    <row r="10" spans="1:63" ht="12.75" customHeight="1">
      <c r="A10" s="666" t="s">
        <v>655</v>
      </c>
      <c r="B10" s="667"/>
      <c r="C10" s="667"/>
      <c r="D10" s="668"/>
      <c r="E10" s="285" t="s">
        <v>680</v>
      </c>
      <c r="F10" s="1368">
        <f>IF(AND(F9&gt;0,ROUND((TRUNC(F4/3,1)+TRUNC((F5+F6)/6,1)+TRUNC(F7/20,1)+TRUNC(F8/30,1)),0)&lt;2),2,ROUND((TRUNC(F4/3,1)+TRUNC((F5+F6)/6,1)+TRUNC(F7/20,1)+TRUNC(F8/30,1)),0))</f>
        <v>0</v>
      </c>
      <c r="G10" s="1369"/>
      <c r="H10" s="1368">
        <f>IF(AND(H9&gt;0,ROUND((TRUNC(H4/3,1)+TRUNC((H5+H6)/6,1)+TRUNC(H7/20,1)+TRUNC(H8/30,1)),0)&lt;2),2,ROUND((TRUNC(H4/3,1)+TRUNC((H5+H6)/6,1)+TRUNC(H7/20,1)+TRUNC(H8/30,1)),0))</f>
        <v>0</v>
      </c>
      <c r="I10" s="1369"/>
      <c r="J10" s="1368">
        <f>IF(AND(J9&gt;0,ROUND((TRUNC(J4/3,1)+TRUNC((J5+J6)/6,1)+TRUNC(J7/20,1)+TRUNC(J8/30,1)),0)&lt;2),2,ROUND((TRUNC(J4/3,1)+TRUNC((J5+J6)/6,1)+TRUNC(J7/20,1)+TRUNC(J8/30,1)),0))</f>
        <v>0</v>
      </c>
      <c r="K10" s="1369"/>
      <c r="L10" s="1368">
        <f>IF(AND(L9&gt;0,ROUND((TRUNC(L4/3,1)+TRUNC((L5+L6)/6,1)+TRUNC(L7/20,1)+TRUNC(L8/30,1)),0)&lt;2),2,ROUND((TRUNC(L4/3,1)+TRUNC((L5+L6)/6,1)+TRUNC(L7/20,1)+TRUNC(L8/30,1)),0))</f>
        <v>0</v>
      </c>
      <c r="M10" s="1369"/>
      <c r="N10" s="1368">
        <f>IF(AND(N9&gt;0,ROUND((TRUNC(N4/3,1)+TRUNC((N5+N6)/6,1)+TRUNC(N7/20,1)+TRUNC(N8/30,1)),0)&lt;2),2,ROUND((TRUNC(N4/3,1)+TRUNC((N5+N6)/6,1)+TRUNC(N7/20,1)+TRUNC(N8/30,1)),0))</f>
        <v>0</v>
      </c>
      <c r="O10" s="1369"/>
      <c r="P10" s="1368">
        <f>IF(AND(P9&gt;0,ROUND((TRUNC(P4/3,1)+TRUNC((P5+P6)/6,1)+TRUNC(P7/20,1)+TRUNC(P8/30,1)),0)&lt;2),2,ROUND((TRUNC(P4/3,1)+TRUNC((P5+P6)/6,1)+TRUNC(P7/20,1)+TRUNC(P8/30,1)),0))</f>
        <v>0</v>
      </c>
      <c r="Q10" s="1369"/>
      <c r="R10" s="1368">
        <f>IF(AND(R9&gt;0,ROUND((TRUNC(R4/3,1)+TRUNC((R5+R6)/6,1)+TRUNC(R7/20,1)+TRUNC(R8/30,1)),0)&lt;2),2,ROUND((TRUNC(R4/3,1)+TRUNC((R5+R6)/6,1)+TRUNC(R7/20,1)+TRUNC(R8/30,1)),0))</f>
        <v>0</v>
      </c>
      <c r="S10" s="1369"/>
      <c r="T10" s="1368">
        <f>IF(AND(T9&gt;0,ROUND((TRUNC(T4/3,1)+TRUNC((T5+T6)/6,1)+TRUNC(T7/20,1)+TRUNC(T8/30,1)),0)&lt;2),2,ROUND((TRUNC(T4/3,1)+TRUNC((T5+T6)/6,1)+TRUNC(T7/20,1)+TRUNC(T8/30,1)),0))</f>
        <v>0</v>
      </c>
      <c r="U10" s="1369"/>
      <c r="V10" s="1368">
        <f>IF(AND(V9&gt;0,ROUND((TRUNC(V4/3,1)+TRUNC((V5+V6)/6,1)+TRUNC(V7/20,1)+TRUNC(V8/30,1)),0)&lt;2),2,ROUND((TRUNC(V4/3,1)+TRUNC((V5+V6)/6,1)+TRUNC(V7/20,1)+TRUNC(V8/30,1)),0))</f>
        <v>0</v>
      </c>
      <c r="W10" s="1369"/>
      <c r="X10" s="1368">
        <f>IF(AND(X9&gt;0,ROUND((TRUNC(X4/3,1)+TRUNC((X5+X6)/6,1)+TRUNC(X7/20,1)+TRUNC(X8/30,1)),0)&lt;2),2,ROUND((TRUNC(X4/3,1)+TRUNC((X5+X6)/6,1)+TRUNC(X7/20,1)+TRUNC(X8/30,1)),0))</f>
        <v>0</v>
      </c>
      <c r="Y10" s="1369"/>
      <c r="Z10" s="1368">
        <f>IF(AND(Z9&gt;0,ROUND((TRUNC(Z4/3,1)+TRUNC((Z5+Z6)/6,1)+TRUNC(Z7/20,1)+TRUNC(Z8/30,1)),0)&lt;2),2,ROUND((TRUNC(Z4/3,1)+TRUNC((Z5+Z6)/6,1)+TRUNC(Z7/20,1)+TRUNC(Z8/30,1)),0))</f>
        <v>0</v>
      </c>
      <c r="AA10" s="1369"/>
      <c r="AB10" s="1368">
        <f>IF(AND(AB9&gt;0,ROUND((TRUNC(AB4/3,1)+TRUNC((AB5+AB6)/6,1)+TRUNC(AB7/20,1)+TRUNC(AB8/30,1)),0)&lt;2),2,ROUND((TRUNC(AB4/3,1)+TRUNC((AB5+AB6)/6,1)+TRUNC(AB7/20,1)+TRUNC(AB8/30,1)),0))</f>
        <v>0</v>
      </c>
      <c r="AC10" s="1369"/>
      <c r="AD10" s="1368">
        <f>IF(AND(AD9&gt;0,ROUND((TRUNC(AD4/3,1)+TRUNC((AD5+AD6)/6,1)+TRUNC(AD7/20,1)+TRUNC(AD8/30,1)),0)&lt;2),2,ROUND((TRUNC(AD4/3,1)+TRUNC((AD5+AD6)/6,1)+TRUNC(AD7/20,1)+TRUNC(AD8/30,1)),0))</f>
        <v>0</v>
      </c>
      <c r="AE10" s="1369"/>
      <c r="AF10" s="1368">
        <f>IF(AND(AF9&gt;0,ROUND((TRUNC(AF4/3,1)+TRUNC((AF5+AF6)/6,1)+TRUNC(AF7/20,1)+TRUNC(AF8/30,1)),0)&lt;2),2,ROUND((TRUNC(AF4/3,1)+TRUNC((AF5+AF6)/6,1)+TRUNC(AF7/20,1)+TRUNC(AF8/30,1)),0))</f>
        <v>0</v>
      </c>
      <c r="AG10" s="1369"/>
      <c r="AH10" s="1368">
        <f>IF(AND(AH9&gt;0,ROUND((TRUNC(AH4/3,1)+TRUNC((AH5+AH6)/6,1)+TRUNC(AH7/20,1)+TRUNC(AH8/30,1)),0)&lt;2),2,ROUND((TRUNC(AH4/3,1)+TRUNC((AH5+AH6)/6,1)+TRUNC(AH7/20,1)+TRUNC(AH8/30,1)),0))</f>
        <v>0</v>
      </c>
      <c r="AI10" s="1369"/>
      <c r="AJ10" s="1368">
        <f>IF(AND(AJ9&gt;0,ROUND((TRUNC(AJ4/3,1)+TRUNC((AJ5+AJ6)/6,1)+TRUNC(AJ7/20,1)+TRUNC(AJ8/30,1)),0)&lt;2),2,ROUND((TRUNC(AJ4/3,1)+TRUNC((AJ5+AJ6)/6,1)+TRUNC(AJ7/20,1)+TRUNC(AJ8/30,1)),0))</f>
        <v>0</v>
      </c>
      <c r="AK10" s="1369"/>
      <c r="AL10" s="1368">
        <f>IF(AND(AL9&gt;0,ROUND((TRUNC(AL4/3,1)+TRUNC((AL5+AL6)/6,1)+TRUNC(AL7/20,1)+TRUNC(AL8/30,1)),0)&lt;2),2,ROUND((TRUNC(AL4/3,1)+TRUNC((AL5+AL6)/6,1)+TRUNC(AL7/20,1)+TRUNC(AL8/30,1)),0))</f>
        <v>0</v>
      </c>
      <c r="AM10" s="1369"/>
      <c r="AN10" s="1368">
        <f>IF(AND(AN9&gt;0,ROUND((TRUNC(AN4/3,1)+TRUNC((AN5+AN6)/6,1)+TRUNC(AN7/20,1)+TRUNC(AN8/30,1)),0)&lt;2),2,ROUND((TRUNC(AN4/3,1)+TRUNC((AN5+AN6)/6,1)+TRUNC(AN7/20,1)+TRUNC(AN8/30,1)),0))</f>
        <v>0</v>
      </c>
      <c r="AO10" s="1369"/>
      <c r="AP10" s="1368">
        <f>IF(AND(AP9&gt;0,ROUND((TRUNC(AP4/3,1)+TRUNC((AP5+AP6)/6,1)+TRUNC(AP7/20,1)+TRUNC(AP8/30,1)),0)&lt;2),2,ROUND((TRUNC(AP4/3,1)+TRUNC((AP5+AP6)/6,1)+TRUNC(AP7/20,1)+TRUNC(AP8/30,1)),0))</f>
        <v>0</v>
      </c>
      <c r="AQ10" s="1369"/>
      <c r="AR10" s="1368">
        <f>IF(AND(AR9&gt;0,ROUND((TRUNC(AR4/3,1)+TRUNC((AR5+AR6)/6,1)+TRUNC(AR7/20,1)+TRUNC(AR8/30,1)),0)&lt;2),2,ROUND((TRUNC(AR4/3,1)+TRUNC((AR5+AR6)/6,1)+TRUNC(AR7/20,1)+TRUNC(AR8/30,1)),0))</f>
        <v>0</v>
      </c>
      <c r="AS10" s="1369"/>
      <c r="AT10" s="1368">
        <f>IF(AND(AT9&gt;0,ROUND((TRUNC(AT4/3,1)+TRUNC((AT5+AT6)/6,1)+TRUNC(AT7/20,1)+TRUNC(AT8/30,1)),0)&lt;2),2,ROUND((TRUNC(AT4/3,1)+TRUNC((AT5+AT6)/6,1)+TRUNC(AT7/20,1)+TRUNC(AT8/30,1)),0))</f>
        <v>0</v>
      </c>
      <c r="AU10" s="1369"/>
      <c r="AV10" s="1368">
        <f>IF(AND(AV9&gt;0,ROUND((TRUNC(AV4/3,1)+TRUNC((AV5+AV6)/6,1)+TRUNC(AV7/20,1)+TRUNC(AV8/30,1)),0)&lt;2),2,ROUND((TRUNC(AV4/3,1)+TRUNC((AV5+AV6)/6,1)+TRUNC(AV7/20,1)+TRUNC(AV8/30,1)),0))</f>
        <v>0</v>
      </c>
      <c r="AW10" s="1369"/>
      <c r="AX10" s="1368">
        <f>IF(AND(AX9&gt;0,ROUND((TRUNC(AX4/3,1)+TRUNC((AX5+AX6)/6,1)+TRUNC(AX7/20,1)+TRUNC(AX8/30,1)),0)&lt;2),2,ROUND((TRUNC(AX4/3,1)+TRUNC((AX5+AX6)/6,1)+TRUNC(AX7/20,1)+TRUNC(AX8/30,1)),0))</f>
        <v>0</v>
      </c>
      <c r="AY10" s="1369"/>
      <c r="AZ10" s="1368">
        <f>IF(AND(AZ9&gt;0,ROUND((TRUNC(AZ4/3,1)+TRUNC((AZ5+AZ6)/6,1)+TRUNC(AZ7/20,1)+TRUNC(AZ8/30,1)),0)&lt;2),2,ROUND((TRUNC(AZ4/3,1)+TRUNC((AZ5+AZ6)/6,1)+TRUNC(AZ7/20,1)+TRUNC(AZ8/30,1)),0))</f>
        <v>0</v>
      </c>
      <c r="BA10" s="1369"/>
      <c r="BB10" s="1368">
        <f>IF(AND(BB9&gt;0,ROUND((TRUNC(BB4/3,1)+TRUNC((BB5+BB6)/6,1)+TRUNC(BB7/20,1)+TRUNC(BB8/30,1)),0)&lt;2),2,ROUND((TRUNC(BB4/3,1)+TRUNC((BB5+BB6)/6,1)+TRUNC(BB7/20,1)+TRUNC(BB8/30,1)),0))</f>
        <v>0</v>
      </c>
      <c r="BC10" s="1369"/>
      <c r="BD10" s="1368">
        <f>IF(AND(BD9&gt;0,ROUND((TRUNC(BD4/3,1)+TRUNC((BD5+BD6)/6,1)+TRUNC(BD7/20,1)+TRUNC(BD8/30,1)),0)&lt;2),2,ROUND((TRUNC(BD4/3,1)+TRUNC((BD5+BD6)/6,1)+TRUNC(BD7/20,1)+TRUNC(BD8/30,1)),0))</f>
        <v>0</v>
      </c>
      <c r="BE10" s="1369"/>
      <c r="BF10" s="1368">
        <f>IF(AND(BF9&gt;0,ROUND((TRUNC(BF4/3,1)+TRUNC((BF5+BF6)/6,1)+TRUNC(BF7/20,1)+TRUNC(BF8/30,1)),0)&lt;2),2,ROUND((TRUNC(BF4/3,1)+TRUNC((BF5+BF6)/6,1)+TRUNC(BF7/20,1)+TRUNC(BF8/30,1)),0))</f>
        <v>0</v>
      </c>
      <c r="BG10" s="1369"/>
      <c r="BH10" s="1368">
        <f>IF(AND(BH9&gt;0,ROUND((TRUNC(BH4/3,1)+TRUNC((BH5+BH6)/6,1)+TRUNC(BH7/20,1)+TRUNC(BH8/30,1)),0)&lt;2),2,ROUND((TRUNC(BH4/3,1)+TRUNC((BH5+BH6)/6,1)+TRUNC(BH7/20,1)+TRUNC(BH8/30,1)),0))</f>
        <v>0</v>
      </c>
      <c r="BI10" s="1369"/>
      <c r="BJ10" s="687"/>
    </row>
    <row r="11" spans="1:63" ht="12.75" customHeight="1">
      <c r="A11" s="691"/>
      <c r="B11" s="692"/>
      <c r="C11" s="692"/>
      <c r="D11" s="693"/>
      <c r="E11" s="286" t="s">
        <v>681</v>
      </c>
      <c r="F11" s="1370">
        <f>IF(AND(F$9&gt;0,ROUND((TRUNC(F$4/3,1)+TRUNC((F$5+F$6)/6,1)+TRUNC(F$7/15,1)+TRUNC(F$8/25,1)),0)&lt;2),2,ROUND((TRUNC(F$4/3,1)+TRUNC((F$5+F$6)/6,1)+TRUNC(F$7/15,1)+TRUNC(F$8/25,1)),0))</f>
        <v>0</v>
      </c>
      <c r="G11" s="1371"/>
      <c r="H11" s="1370">
        <f>IF(AND(H$9&gt;0,ROUND((TRUNC(H$4/3,1)+TRUNC((H$5+H$6)/6,1)+TRUNC(H$7/15,1)+TRUNC(H$8/25,1)),0)&lt;2),2,ROUND((TRUNC(H$4/3,1)+TRUNC((H$5+H$6)/6,1)+TRUNC(H$7/15,1)+TRUNC(H$8/25,1)),0))</f>
        <v>0</v>
      </c>
      <c r="I11" s="1371"/>
      <c r="J11" s="1370">
        <f>IF(AND(J$9&gt;0,ROUND((TRUNC(J$4/3,1)+TRUNC((J$5+J$6)/6,1)+TRUNC(J$7/15,1)+TRUNC(J$8/25,1)),0)&lt;2),2,ROUND((TRUNC(J$4/3,1)+TRUNC((J$5+J$6)/6,1)+TRUNC(J$7/15,1)+TRUNC(J$8/25,1)),0))</f>
        <v>0</v>
      </c>
      <c r="K11" s="1371"/>
      <c r="L11" s="1370">
        <f>IF(AND(L$9&gt;0,ROUND((TRUNC(L$4/3,1)+TRUNC((L$5+L$6)/6,1)+TRUNC(L$7/15,1)+TRUNC(L$8/25,1)),0)&lt;2),2,ROUND((TRUNC(L$4/3,1)+TRUNC((L$5+L$6)/6,1)+TRUNC(L$7/15,1)+TRUNC(L$8/25,1)),0))</f>
        <v>0</v>
      </c>
      <c r="M11" s="1371"/>
      <c r="N11" s="1370">
        <f>IF(AND(N$9&gt;0,ROUND((TRUNC(N$4/3,1)+TRUNC((N$5+N$6)/6,1)+TRUNC(N$7/15,1)+TRUNC(N$8/25,1)),0)&lt;2),2,ROUND((TRUNC(N$4/3,1)+TRUNC((N$5+N$6)/6,1)+TRUNC(N$7/15,1)+TRUNC(N$8/25,1)),0))</f>
        <v>0</v>
      </c>
      <c r="O11" s="1371"/>
      <c r="P11" s="1370">
        <f>IF(AND(P$9&gt;0,ROUND((TRUNC(P$4/3,1)+TRUNC((P$5+P$6)/6,1)+TRUNC(P$7/15,1)+TRUNC(P$8/25,1)),0)&lt;2),2,ROUND((TRUNC(P$4/3,1)+TRUNC((P$5+P$6)/6,1)+TRUNC(P$7/15,1)+TRUNC(P$8/25,1)),0))</f>
        <v>0</v>
      </c>
      <c r="Q11" s="1371"/>
      <c r="R11" s="1370">
        <f>IF(AND(R$9&gt;0,ROUND((TRUNC(R$4/3,1)+TRUNC((R$5+R$6)/6,1)+TRUNC(R$7/15,1)+TRUNC(R$8/25,1)),0)&lt;2),2,ROUND((TRUNC(R$4/3,1)+TRUNC((R$5+R$6)/6,1)+TRUNC(R$7/15,1)+TRUNC(R$8/25,1)),0))</f>
        <v>0</v>
      </c>
      <c r="S11" s="1371"/>
      <c r="T11" s="1370">
        <f>IF(AND(T$9&gt;0,ROUND((TRUNC(T$4/3,1)+TRUNC((T$5+T$6)/6,1)+TRUNC(T$7/15,1)+TRUNC(T$8/25,1)),0)&lt;2),2,ROUND((TRUNC(T$4/3,1)+TRUNC((T$5+T$6)/6,1)+TRUNC(T$7/15,1)+TRUNC(T$8/25,1)),0))</f>
        <v>0</v>
      </c>
      <c r="U11" s="1371"/>
      <c r="V11" s="1370">
        <f>IF(AND(V$9&gt;0,ROUND((TRUNC(V$4/3,1)+TRUNC((V$5+V$6)/6,1)+TRUNC(V$7/15,1)+TRUNC(V$8/25,1)),0)&lt;2),2,ROUND((TRUNC(V$4/3,1)+TRUNC((V$5+V$6)/6,1)+TRUNC(V$7/15,1)+TRUNC(V$8/25,1)),0))</f>
        <v>0</v>
      </c>
      <c r="W11" s="1371"/>
      <c r="X11" s="1370">
        <f>IF(AND(X$9&gt;0,ROUND((TRUNC(X$4/3,1)+TRUNC((X$5+X$6)/6,1)+TRUNC(X$7/15,1)+TRUNC(X$8/25,1)),0)&lt;2),2,ROUND((TRUNC(X$4/3,1)+TRUNC((X$5+X$6)/6,1)+TRUNC(X$7/15,1)+TRUNC(X$8/25,1)),0))</f>
        <v>0</v>
      </c>
      <c r="Y11" s="1371"/>
      <c r="Z11" s="1370">
        <f>IF(AND(Z$9&gt;0,ROUND((TRUNC(Z$4/3,1)+TRUNC((Z$5+Z$6)/6,1)+TRUNC(Z$7/15,1)+TRUNC(Z$8/25,1)),0)&lt;2),2,ROUND((TRUNC(Z$4/3,1)+TRUNC((Z$5+Z$6)/6,1)+TRUNC(Z$7/15,1)+TRUNC(Z$8/25,1)),0))</f>
        <v>0</v>
      </c>
      <c r="AA11" s="1371"/>
      <c r="AB11" s="1370">
        <f>IF(AND(AB$9&gt;0,ROUND((TRUNC(AB$4/3,1)+TRUNC((AB$5+AB$6)/6,1)+TRUNC(AB$7/15,1)+TRUNC(AB$8/25,1)),0)&lt;2),2,ROUND((TRUNC(AB$4/3,1)+TRUNC((AB$5+AB$6)/6,1)+TRUNC(AB$7/15,1)+TRUNC(AB$8/25,1)),0))</f>
        <v>0</v>
      </c>
      <c r="AC11" s="1371"/>
      <c r="AD11" s="1370">
        <f>IF(AND(AD$9&gt;0,ROUND((TRUNC(AD$4/3,1)+TRUNC((AD$5+AD$6)/6,1)+TRUNC(AD$7/15,1)+TRUNC(AD$8/25,1)),0)&lt;2),2,ROUND((TRUNC(AD$4/3,1)+TRUNC((AD$5+AD$6)/6,1)+TRUNC(AD$7/15,1)+TRUNC(AD$8/25,1)),0))</f>
        <v>0</v>
      </c>
      <c r="AE11" s="1371"/>
      <c r="AF11" s="1370">
        <f>IF(AND(AF$9&gt;0,ROUND((TRUNC(AF$4/3,1)+TRUNC((AF$5+AF$6)/6,1)+TRUNC(AF$7/15,1)+TRUNC(AF$8/25,1)),0)&lt;2),2,ROUND((TRUNC(AF$4/3,1)+TRUNC((AF$5+AF$6)/6,1)+TRUNC(AF$7/15,1)+TRUNC(AF$8/25,1)),0))</f>
        <v>0</v>
      </c>
      <c r="AG11" s="1371"/>
      <c r="AH11" s="1370">
        <f>IF(AND(AH$9&gt;0,ROUND((TRUNC(AH$4/3,1)+TRUNC((AH$5+AH$6)/6,1)+TRUNC(AH$7/15,1)+TRUNC(AH$8/25,1)),0)&lt;2),2,ROUND((TRUNC(AH$4/3,1)+TRUNC((AH$5+AH$6)/6,1)+TRUNC(AH$7/15,1)+TRUNC(AH$8/25,1)),0))</f>
        <v>0</v>
      </c>
      <c r="AI11" s="1371"/>
      <c r="AJ11" s="1370">
        <f>IF(AND(AJ$9&gt;0,ROUND((TRUNC(AJ$4/3,1)+TRUNC((AJ$5+AJ$6)/6,1)+TRUNC(AJ$7/15,1)+TRUNC(AJ$8/25,1)),0)&lt;2),2,ROUND((TRUNC(AJ$4/3,1)+TRUNC((AJ$5+AJ$6)/6,1)+TRUNC(AJ$7/15,1)+TRUNC(AJ$8/25,1)),0))</f>
        <v>0</v>
      </c>
      <c r="AK11" s="1371"/>
      <c r="AL11" s="1370">
        <f>IF(AND(AL$9&gt;0,ROUND((TRUNC(AL$4/3,1)+TRUNC((AL$5+AL$6)/6,1)+TRUNC(AL$7/15,1)+TRUNC(AL$8/25,1)),0)&lt;2),2,ROUND((TRUNC(AL$4/3,1)+TRUNC((AL$5+AL$6)/6,1)+TRUNC(AL$7/15,1)+TRUNC(AL$8/25,1)),0))</f>
        <v>0</v>
      </c>
      <c r="AM11" s="1371"/>
      <c r="AN11" s="1370">
        <f>IF(AND(AN$9&gt;0,ROUND((TRUNC(AN$4/3,1)+TRUNC((AN$5+AN$6)/6,1)+TRUNC(AN$7/15,1)+TRUNC(AN$8/25,1)),0)&lt;2),2,ROUND((TRUNC(AN$4/3,1)+TRUNC((AN$5+AN$6)/6,1)+TRUNC(AN$7/15,1)+TRUNC(AN$8/25,1)),0))</f>
        <v>0</v>
      </c>
      <c r="AO11" s="1371"/>
      <c r="AP11" s="1370">
        <f>IF(AND(AP$9&gt;0,ROUND((TRUNC(AP$4/3,1)+TRUNC((AP$5+AP$6)/6,1)+TRUNC(AP$7/15,1)+TRUNC(AP$8/25,1)),0)&lt;2),2,ROUND((TRUNC(AP$4/3,1)+TRUNC((AP$5+AP$6)/6,1)+TRUNC(AP$7/15,1)+TRUNC(AP$8/25,1)),0))</f>
        <v>0</v>
      </c>
      <c r="AQ11" s="1371"/>
      <c r="AR11" s="1370">
        <f>IF(AND(AR$9&gt;0,ROUND((TRUNC(AR$4/3,1)+TRUNC((AR$5+AR$6)/6,1)+TRUNC(AR$7/15,1)+TRUNC(AR$8/25,1)),0)&lt;2),2,ROUND((TRUNC(AR$4/3,1)+TRUNC((AR$5+AR$6)/6,1)+TRUNC(AR$7/15,1)+TRUNC(AR$8/25,1)),0))</f>
        <v>0</v>
      </c>
      <c r="AS11" s="1371"/>
      <c r="AT11" s="1370">
        <f>IF(AND(AT$9&gt;0,ROUND((TRUNC(AT$4/3,1)+TRUNC((AT$5+AT$6)/6,1)+TRUNC(AT$7/15,1)+TRUNC(AT$8/25,1)),0)&lt;2),2,ROUND((TRUNC(AT$4/3,1)+TRUNC((AT$5+AT$6)/6,1)+TRUNC(AT$7/15,1)+TRUNC(AT$8/25,1)),0))</f>
        <v>0</v>
      </c>
      <c r="AU11" s="1371"/>
      <c r="AV11" s="1370">
        <f>IF(AND(AV$9&gt;0,ROUND((TRUNC(AV$4/3,1)+TRUNC((AV$5+AV$6)/6,1)+TRUNC(AV$7/15,1)+TRUNC(AV$8/25,1)),0)&lt;2),2,ROUND((TRUNC(AV$4/3,1)+TRUNC((AV$5+AV$6)/6,1)+TRUNC(AV$7/15,1)+TRUNC(AV$8/25,1)),0))</f>
        <v>0</v>
      </c>
      <c r="AW11" s="1371"/>
      <c r="AX11" s="1370">
        <f>IF(AND(AX$9&gt;0,ROUND((TRUNC(AX$4/3,1)+TRUNC((AX$5+AX$6)/6,1)+TRUNC(AX$7/15,1)+TRUNC(AX$8/25,1)),0)&lt;2),2,ROUND((TRUNC(AX$4/3,1)+TRUNC((AX$5+AX$6)/6,1)+TRUNC(AX$7/15,1)+TRUNC(AX$8/25,1)),0))</f>
        <v>0</v>
      </c>
      <c r="AY11" s="1371"/>
      <c r="AZ11" s="1370">
        <f>IF(AND(AZ$9&gt;0,ROUND((TRUNC(AZ$4/3,1)+TRUNC((AZ$5+AZ$6)/6,1)+TRUNC(AZ$7/15,1)+TRUNC(AZ$8/25,1)),0)&lt;2),2,ROUND((TRUNC(AZ$4/3,1)+TRUNC((AZ$5+AZ$6)/6,1)+TRUNC(AZ$7/15,1)+TRUNC(AZ$8/25,1)),0))</f>
        <v>0</v>
      </c>
      <c r="BA11" s="1371"/>
      <c r="BB11" s="1370">
        <f>IF(AND(BB$9&gt;0,ROUND((TRUNC(BB$4/3,1)+TRUNC((BB$5+BB$6)/6,1)+TRUNC(BB$7/15,1)+TRUNC(BB$8/25,1)),0)&lt;2),2,ROUND((TRUNC(BB$4/3,1)+TRUNC((BB$5+BB$6)/6,1)+TRUNC(BB$7/15,1)+TRUNC(BB$8/25,1)),0))</f>
        <v>0</v>
      </c>
      <c r="BC11" s="1371"/>
      <c r="BD11" s="1370">
        <f>IF(AND(BD$9&gt;0,ROUND((TRUNC(BD$4/3,1)+TRUNC((BD$5+BD$6)/6,1)+TRUNC(BD$7/15,1)+TRUNC(BD$8/25,1)),0)&lt;2),2,ROUND((TRUNC(BD$4/3,1)+TRUNC((BD$5+BD$6)/6,1)+TRUNC(BD$7/15,1)+TRUNC(BD$8/25,1)),0))</f>
        <v>0</v>
      </c>
      <c r="BE11" s="1371"/>
      <c r="BF11" s="1370">
        <f>IF(AND(BF$9&gt;0,ROUND((TRUNC(BF$4/3,1)+TRUNC((BF$5+BF$6)/6,1)+TRUNC(BF$7/15,1)+TRUNC(BF$8/25,1)),0)&lt;2),2,ROUND((TRUNC(BF$4/3,1)+TRUNC((BF$5+BF$6)/6,1)+TRUNC(BF$7/15,1)+TRUNC(BF$8/25,1)),0))</f>
        <v>0</v>
      </c>
      <c r="BG11" s="1371"/>
      <c r="BH11" s="1370">
        <f>IF(AND(BH$9&gt;0,ROUND((TRUNC(BH$4/3,1)+TRUNC((BH$5+BH$6)/6,1)+TRUNC(BH$7/15,1)+TRUNC(BH$8/25,1)),0)&lt;2),2,ROUND((TRUNC(BH$4/3,1)+TRUNC((BH$5+BH$6)/6,1)+TRUNC(BH$7/15,1)+TRUNC(BH$8/25,1)),0))</f>
        <v>0</v>
      </c>
      <c r="BI11" s="1371"/>
      <c r="BJ11" s="287" t="s">
        <v>682</v>
      </c>
    </row>
    <row r="12" spans="1:63" ht="6" customHeight="1">
      <c r="A12" s="1365" t="s">
        <v>751</v>
      </c>
      <c r="B12" s="1374" t="s">
        <v>752</v>
      </c>
      <c r="C12" s="1375"/>
      <c r="D12" s="1378" t="s">
        <v>73</v>
      </c>
      <c r="E12" s="1379" t="s">
        <v>656</v>
      </c>
      <c r="F12" s="288"/>
      <c r="G12" s="289"/>
      <c r="H12" s="288"/>
      <c r="I12" s="289"/>
      <c r="J12" s="288"/>
      <c r="K12" s="289"/>
      <c r="L12" s="288"/>
      <c r="M12" s="290"/>
      <c r="N12" s="289"/>
      <c r="O12" s="289"/>
      <c r="P12" s="288"/>
      <c r="Q12" s="289"/>
      <c r="R12" s="288"/>
      <c r="S12" s="290"/>
      <c r="T12" s="289"/>
      <c r="U12" s="290"/>
      <c r="V12" s="289"/>
      <c r="W12" s="289"/>
      <c r="X12" s="288"/>
      <c r="Y12" s="289"/>
      <c r="Z12" s="288"/>
      <c r="AA12" s="290"/>
      <c r="AB12" s="289"/>
      <c r="AC12" s="290"/>
      <c r="AD12" s="223"/>
      <c r="AE12" s="223"/>
      <c r="AF12" s="288"/>
      <c r="AG12" s="290"/>
      <c r="AH12" s="288"/>
      <c r="AI12" s="290"/>
      <c r="AJ12" s="289"/>
      <c r="AK12" s="290"/>
      <c r="AL12" s="288"/>
      <c r="AM12" s="289"/>
      <c r="AN12" s="288"/>
      <c r="AO12" s="290"/>
      <c r="AP12" s="288"/>
      <c r="AQ12" s="290"/>
      <c r="AR12" s="289"/>
      <c r="AS12" s="290"/>
      <c r="AT12" s="288"/>
      <c r="AU12" s="289"/>
      <c r="AV12" s="288"/>
      <c r="AW12" s="290"/>
      <c r="AX12" s="288"/>
      <c r="AY12" s="290"/>
      <c r="AZ12" s="289"/>
      <c r="BA12" s="290"/>
      <c r="BB12" s="289"/>
      <c r="BC12" s="290"/>
      <c r="BD12" s="288"/>
      <c r="BE12" s="290"/>
      <c r="BF12" s="288"/>
      <c r="BG12" s="290"/>
      <c r="BH12" s="289"/>
      <c r="BI12" s="290"/>
      <c r="BJ12" s="1388" t="s">
        <v>683</v>
      </c>
    </row>
    <row r="13" spans="1:63" ht="3" customHeight="1">
      <c r="A13" s="1372"/>
      <c r="B13" s="1376"/>
      <c r="C13" s="1377"/>
      <c r="D13" s="1378"/>
      <c r="E13" s="1380"/>
      <c r="F13" s="291"/>
      <c r="G13" s="292"/>
      <c r="H13" s="291"/>
      <c r="I13" s="292"/>
      <c r="J13" s="295"/>
      <c r="K13" s="293"/>
      <c r="L13" s="295"/>
      <c r="M13" s="293"/>
      <c r="N13" s="294"/>
      <c r="O13" s="294"/>
      <c r="P13" s="295"/>
      <c r="Q13" s="294"/>
      <c r="R13" s="295"/>
      <c r="S13" s="293"/>
      <c r="T13" s="294"/>
      <c r="U13" s="293"/>
      <c r="V13" s="294"/>
      <c r="W13" s="294"/>
      <c r="X13" s="295"/>
      <c r="Y13" s="294"/>
      <c r="Z13" s="295"/>
      <c r="AA13" s="293"/>
      <c r="AB13" s="294"/>
      <c r="AC13" s="293"/>
      <c r="AD13" s="345"/>
      <c r="AE13" s="345"/>
      <c r="AF13" s="295"/>
      <c r="AG13" s="293"/>
      <c r="AH13" s="295"/>
      <c r="AI13" s="293"/>
      <c r="AJ13" s="294"/>
      <c r="AK13" s="293"/>
      <c r="AL13" s="295"/>
      <c r="AM13" s="294"/>
      <c r="AN13" s="295"/>
      <c r="AO13" s="293"/>
      <c r="AP13" s="295"/>
      <c r="AQ13" s="293"/>
      <c r="AR13" s="294"/>
      <c r="AS13" s="293"/>
      <c r="AT13" s="295"/>
      <c r="AU13" s="293"/>
      <c r="AV13" s="291"/>
      <c r="AW13" s="296"/>
      <c r="AX13" s="291"/>
      <c r="AY13" s="296"/>
      <c r="AZ13" s="292"/>
      <c r="BA13" s="296"/>
      <c r="BB13" s="292"/>
      <c r="BC13" s="296"/>
      <c r="BD13" s="291"/>
      <c r="BE13" s="296"/>
      <c r="BF13" s="291"/>
      <c r="BG13" s="296"/>
      <c r="BH13" s="292"/>
      <c r="BI13" s="296"/>
      <c r="BJ13" s="1389"/>
    </row>
    <row r="14" spans="1:63" ht="6" customHeight="1">
      <c r="A14" s="1372"/>
      <c r="B14" s="1376"/>
      <c r="C14" s="1377"/>
      <c r="D14" s="1378"/>
      <c r="E14" s="1381"/>
      <c r="F14" s="297"/>
      <c r="G14" s="298"/>
      <c r="H14" s="297"/>
      <c r="I14" s="298"/>
      <c r="J14" s="297"/>
      <c r="K14" s="298"/>
      <c r="L14" s="297"/>
      <c r="M14" s="299"/>
      <c r="N14" s="298"/>
      <c r="O14" s="298"/>
      <c r="P14" s="297"/>
      <c r="Q14" s="298"/>
      <c r="R14" s="297"/>
      <c r="S14" s="299"/>
      <c r="T14" s="298"/>
      <c r="U14" s="299"/>
      <c r="V14" s="298"/>
      <c r="W14" s="298"/>
      <c r="X14" s="297"/>
      <c r="Y14" s="298"/>
      <c r="Z14" s="297"/>
      <c r="AA14" s="299"/>
      <c r="AB14" s="298"/>
      <c r="AC14" s="299"/>
      <c r="AD14" s="229"/>
      <c r="AE14" s="229"/>
      <c r="AF14" s="297"/>
      <c r="AG14" s="299"/>
      <c r="AH14" s="297"/>
      <c r="AI14" s="299"/>
      <c r="AJ14" s="298"/>
      <c r="AK14" s="299"/>
      <c r="AL14" s="297"/>
      <c r="AM14" s="298"/>
      <c r="AN14" s="297"/>
      <c r="AO14" s="299"/>
      <c r="AP14" s="297"/>
      <c r="AQ14" s="299"/>
      <c r="AR14" s="298"/>
      <c r="AS14" s="299"/>
      <c r="AT14" s="297"/>
      <c r="AU14" s="298"/>
      <c r="AV14" s="297"/>
      <c r="AW14" s="299"/>
      <c r="AX14" s="297"/>
      <c r="AY14" s="299"/>
      <c r="AZ14" s="298"/>
      <c r="BA14" s="299"/>
      <c r="BB14" s="298"/>
      <c r="BC14" s="299"/>
      <c r="BD14" s="297"/>
      <c r="BE14" s="299"/>
      <c r="BF14" s="297"/>
      <c r="BG14" s="299"/>
      <c r="BH14" s="298"/>
      <c r="BI14" s="299"/>
      <c r="BJ14" s="1389"/>
    </row>
    <row r="15" spans="1:63" ht="6" customHeight="1">
      <c r="A15" s="1372"/>
      <c r="B15" s="666">
        <v>1</v>
      </c>
      <c r="C15" s="1384"/>
      <c r="D15" s="1384"/>
      <c r="E15" s="1386"/>
      <c r="F15" s="230"/>
      <c r="G15" s="231"/>
      <c r="H15" s="236"/>
      <c r="I15" s="242"/>
      <c r="J15" s="236"/>
      <c r="K15" s="242"/>
      <c r="L15" s="236"/>
      <c r="M15" s="242"/>
      <c r="N15" s="236"/>
      <c r="O15" s="242"/>
      <c r="P15" s="236"/>
      <c r="Q15" s="242"/>
      <c r="R15" s="236"/>
      <c r="S15" s="242"/>
      <c r="T15" s="236"/>
      <c r="U15" s="242"/>
      <c r="V15" s="236"/>
      <c r="W15" s="242"/>
      <c r="X15" s="236"/>
      <c r="Y15" s="242"/>
      <c r="Z15" s="236"/>
      <c r="AA15" s="242"/>
      <c r="AB15" s="236"/>
      <c r="AC15" s="242"/>
      <c r="AD15" s="236"/>
      <c r="AE15" s="242"/>
      <c r="AF15" s="236"/>
      <c r="AG15" s="242"/>
      <c r="AH15" s="236"/>
      <c r="AI15" s="242"/>
      <c r="AJ15" s="236"/>
      <c r="AK15" s="242"/>
      <c r="AL15" s="236"/>
      <c r="AM15" s="242"/>
      <c r="AN15" s="236"/>
      <c r="AO15" s="242"/>
      <c r="AP15" s="231"/>
      <c r="AQ15" s="231"/>
      <c r="AR15" s="230"/>
      <c r="AS15" s="232"/>
      <c r="AT15" s="231"/>
      <c r="AU15" s="231"/>
      <c r="AV15" s="230"/>
      <c r="AW15" s="232"/>
      <c r="AX15" s="231"/>
      <c r="AY15" s="231"/>
      <c r="AZ15" s="230"/>
      <c r="BA15" s="232"/>
      <c r="BB15" s="231"/>
      <c r="BC15" s="231"/>
      <c r="BD15" s="230"/>
      <c r="BE15" s="232"/>
      <c r="BF15" s="230"/>
      <c r="BG15" s="232"/>
      <c r="BH15" s="231"/>
      <c r="BI15" s="232"/>
      <c r="BJ15" s="1147" t="s">
        <v>57</v>
      </c>
      <c r="BK15" s="1390">
        <f>SUM(H15:BJ17)/4</f>
        <v>0</v>
      </c>
    </row>
    <row r="16" spans="1:63" ht="3" customHeight="1">
      <c r="A16" s="1372"/>
      <c r="B16" s="907"/>
      <c r="C16" s="1384"/>
      <c r="D16" s="1384"/>
      <c r="E16" s="1386"/>
      <c r="F16" s="1382"/>
      <c r="G16" s="1383"/>
      <c r="H16" s="1382"/>
      <c r="I16" s="1383"/>
      <c r="J16" s="1382"/>
      <c r="K16" s="1383"/>
      <c r="L16" s="1382"/>
      <c r="M16" s="1383"/>
      <c r="N16" s="1382"/>
      <c r="O16" s="1383"/>
      <c r="P16" s="1382"/>
      <c r="Q16" s="1383"/>
      <c r="R16" s="1382"/>
      <c r="S16" s="1383"/>
      <c r="T16" s="1382"/>
      <c r="U16" s="1383"/>
      <c r="V16" s="1382"/>
      <c r="W16" s="1383"/>
      <c r="X16" s="1382"/>
      <c r="Y16" s="1383"/>
      <c r="Z16" s="1382"/>
      <c r="AA16" s="1383"/>
      <c r="AB16" s="1382"/>
      <c r="AC16" s="1383"/>
      <c r="AD16" s="1382"/>
      <c r="AE16" s="1383"/>
      <c r="AF16" s="1382"/>
      <c r="AG16" s="1383"/>
      <c r="AH16" s="1382"/>
      <c r="AI16" s="1383"/>
      <c r="AJ16" s="1382"/>
      <c r="AK16" s="1383"/>
      <c r="AL16" s="1382"/>
      <c r="AM16" s="1383"/>
      <c r="AN16" s="1382"/>
      <c r="AO16" s="1383"/>
      <c r="AP16" s="1382"/>
      <c r="AQ16" s="1383"/>
      <c r="AR16" s="1382"/>
      <c r="AS16" s="1383"/>
      <c r="AT16" s="1382"/>
      <c r="AU16" s="1383"/>
      <c r="AV16" s="1382"/>
      <c r="AW16" s="1383"/>
      <c r="AX16" s="1382"/>
      <c r="AY16" s="1383"/>
      <c r="AZ16" s="1382"/>
      <c r="BA16" s="1383"/>
      <c r="BB16" s="1382"/>
      <c r="BC16" s="1383"/>
      <c r="BD16" s="1382"/>
      <c r="BE16" s="1383"/>
      <c r="BF16" s="1382"/>
      <c r="BG16" s="1383"/>
      <c r="BH16" s="1382"/>
      <c r="BI16" s="1383"/>
      <c r="BJ16" s="1148"/>
      <c r="BK16" s="1390"/>
    </row>
    <row r="17" spans="1:63" ht="6" customHeight="1">
      <c r="A17" s="1372"/>
      <c r="B17" s="907"/>
      <c r="C17" s="1384"/>
      <c r="D17" s="1384"/>
      <c r="E17" s="1387"/>
      <c r="F17" s="233"/>
      <c r="G17" s="234"/>
      <c r="H17" s="233"/>
      <c r="I17" s="235"/>
      <c r="J17" s="233"/>
      <c r="K17" s="235"/>
      <c r="L17" s="233"/>
      <c r="M17" s="235"/>
      <c r="N17" s="233"/>
      <c r="O17" s="235"/>
      <c r="P17" s="233"/>
      <c r="Q17" s="235"/>
      <c r="R17" s="233"/>
      <c r="S17" s="235"/>
      <c r="T17" s="233"/>
      <c r="U17" s="235"/>
      <c r="V17" s="233"/>
      <c r="W17" s="235"/>
      <c r="X17" s="233"/>
      <c r="Y17" s="235"/>
      <c r="Z17" s="233"/>
      <c r="AA17" s="235"/>
      <c r="AB17" s="233"/>
      <c r="AC17" s="235"/>
      <c r="AD17" s="233"/>
      <c r="AE17" s="235"/>
      <c r="AF17" s="233"/>
      <c r="AG17" s="235"/>
      <c r="AH17" s="233"/>
      <c r="AI17" s="235"/>
      <c r="AJ17" s="233"/>
      <c r="AK17" s="235"/>
      <c r="AL17" s="233"/>
      <c r="AM17" s="235"/>
      <c r="AN17" s="233"/>
      <c r="AO17" s="235"/>
      <c r="AP17" s="234"/>
      <c r="AQ17" s="234"/>
      <c r="AR17" s="233"/>
      <c r="AS17" s="235"/>
      <c r="AT17" s="234"/>
      <c r="AU17" s="234"/>
      <c r="AV17" s="233"/>
      <c r="AW17" s="235"/>
      <c r="AX17" s="234"/>
      <c r="AY17" s="234"/>
      <c r="AZ17" s="233"/>
      <c r="BA17" s="235"/>
      <c r="BB17" s="234"/>
      <c r="BC17" s="234"/>
      <c r="BD17" s="233"/>
      <c r="BE17" s="235"/>
      <c r="BF17" s="233"/>
      <c r="BG17" s="235"/>
      <c r="BH17" s="234"/>
      <c r="BI17" s="235"/>
      <c r="BJ17" s="687"/>
      <c r="BK17" s="1390"/>
    </row>
    <row r="18" spans="1:63" ht="6" customHeight="1">
      <c r="A18" s="1372"/>
      <c r="B18" s="666">
        <v>2</v>
      </c>
      <c r="C18" s="1384"/>
      <c r="D18" s="1384"/>
      <c r="E18" s="1385"/>
      <c r="F18" s="230"/>
      <c r="G18" s="231"/>
      <c r="H18" s="236"/>
      <c r="I18" s="242"/>
      <c r="J18" s="236"/>
      <c r="K18" s="242"/>
      <c r="L18" s="236"/>
      <c r="M18" s="242"/>
      <c r="N18" s="236"/>
      <c r="O18" s="242"/>
      <c r="P18" s="236"/>
      <c r="Q18" s="242"/>
      <c r="R18" s="236"/>
      <c r="S18" s="242"/>
      <c r="T18" s="236"/>
      <c r="U18" s="242"/>
      <c r="V18" s="236"/>
      <c r="W18" s="242"/>
      <c r="X18" s="236"/>
      <c r="Y18" s="242"/>
      <c r="Z18" s="236"/>
      <c r="AA18" s="242"/>
      <c r="AB18" s="236"/>
      <c r="AC18" s="242"/>
      <c r="AD18" s="236"/>
      <c r="AE18" s="242"/>
      <c r="AF18" s="236"/>
      <c r="AG18" s="242"/>
      <c r="AH18" s="236"/>
      <c r="AI18" s="242"/>
      <c r="AJ18" s="236"/>
      <c r="AK18" s="242"/>
      <c r="AL18" s="236"/>
      <c r="AM18" s="242"/>
      <c r="AN18" s="236"/>
      <c r="AO18" s="242"/>
      <c r="AP18" s="231"/>
      <c r="AQ18" s="231"/>
      <c r="AR18" s="230"/>
      <c r="AS18" s="232"/>
      <c r="AT18" s="231"/>
      <c r="AU18" s="231"/>
      <c r="AV18" s="230"/>
      <c r="AW18" s="232"/>
      <c r="AX18" s="231"/>
      <c r="AY18" s="231"/>
      <c r="AZ18" s="230"/>
      <c r="BA18" s="232"/>
      <c r="BB18" s="231"/>
      <c r="BC18" s="231"/>
      <c r="BD18" s="230"/>
      <c r="BE18" s="232"/>
      <c r="BF18" s="230"/>
      <c r="BG18" s="232"/>
      <c r="BH18" s="231"/>
      <c r="BI18" s="232"/>
      <c r="BJ18" s="1147" t="s">
        <v>57</v>
      </c>
      <c r="BK18" s="1390">
        <f>SUM(H18:BJ20)/4</f>
        <v>0</v>
      </c>
    </row>
    <row r="19" spans="1:63" ht="3" customHeight="1">
      <c r="A19" s="1372"/>
      <c r="B19" s="907"/>
      <c r="C19" s="1384"/>
      <c r="D19" s="1384"/>
      <c r="E19" s="1386"/>
      <c r="F19" s="1382"/>
      <c r="G19" s="1383"/>
      <c r="H19" s="1382"/>
      <c r="I19" s="1383"/>
      <c r="J19" s="1382"/>
      <c r="K19" s="1383"/>
      <c r="L19" s="1382"/>
      <c r="M19" s="1383"/>
      <c r="N19" s="1382"/>
      <c r="O19" s="1383"/>
      <c r="P19" s="1382"/>
      <c r="Q19" s="1383"/>
      <c r="R19" s="1382"/>
      <c r="S19" s="1383"/>
      <c r="T19" s="1382"/>
      <c r="U19" s="1383"/>
      <c r="V19" s="1382"/>
      <c r="W19" s="1383"/>
      <c r="X19" s="1382"/>
      <c r="Y19" s="1383"/>
      <c r="Z19" s="1382"/>
      <c r="AA19" s="1383"/>
      <c r="AB19" s="1382"/>
      <c r="AC19" s="1383"/>
      <c r="AD19" s="1382"/>
      <c r="AE19" s="1383"/>
      <c r="AF19" s="1382"/>
      <c r="AG19" s="1383"/>
      <c r="AH19" s="1382"/>
      <c r="AI19" s="1383"/>
      <c r="AJ19" s="1382"/>
      <c r="AK19" s="1383"/>
      <c r="AL19" s="1382"/>
      <c r="AM19" s="1383"/>
      <c r="AN19" s="1382"/>
      <c r="AO19" s="1383"/>
      <c r="AP19" s="1382"/>
      <c r="AQ19" s="1383"/>
      <c r="AR19" s="1382"/>
      <c r="AS19" s="1383"/>
      <c r="AT19" s="1382"/>
      <c r="AU19" s="1383"/>
      <c r="AV19" s="1382"/>
      <c r="AW19" s="1383"/>
      <c r="AX19" s="1382"/>
      <c r="AY19" s="1383"/>
      <c r="AZ19" s="1382"/>
      <c r="BA19" s="1383"/>
      <c r="BB19" s="1382"/>
      <c r="BC19" s="1383"/>
      <c r="BD19" s="1382"/>
      <c r="BE19" s="1383"/>
      <c r="BF19" s="1382"/>
      <c r="BG19" s="1383"/>
      <c r="BH19" s="1382"/>
      <c r="BI19" s="1383"/>
      <c r="BJ19" s="1148"/>
      <c r="BK19" s="1390"/>
    </row>
    <row r="20" spans="1:63" ht="6" customHeight="1">
      <c r="A20" s="1372"/>
      <c r="B20" s="907"/>
      <c r="C20" s="1384"/>
      <c r="D20" s="1384"/>
      <c r="E20" s="1387"/>
      <c r="F20" s="233"/>
      <c r="G20" s="234"/>
      <c r="H20" s="233"/>
      <c r="I20" s="235"/>
      <c r="J20" s="233"/>
      <c r="K20" s="235"/>
      <c r="L20" s="233"/>
      <c r="M20" s="235"/>
      <c r="N20" s="233"/>
      <c r="O20" s="235"/>
      <c r="P20" s="233"/>
      <c r="Q20" s="235"/>
      <c r="R20" s="233"/>
      <c r="S20" s="235"/>
      <c r="T20" s="233"/>
      <c r="U20" s="235"/>
      <c r="V20" s="233"/>
      <c r="W20" s="235"/>
      <c r="X20" s="233"/>
      <c r="Y20" s="235"/>
      <c r="Z20" s="233"/>
      <c r="AA20" s="235"/>
      <c r="AB20" s="233"/>
      <c r="AC20" s="235"/>
      <c r="AD20" s="233"/>
      <c r="AE20" s="235"/>
      <c r="AF20" s="233"/>
      <c r="AG20" s="235"/>
      <c r="AH20" s="233"/>
      <c r="AI20" s="235"/>
      <c r="AJ20" s="233"/>
      <c r="AK20" s="235"/>
      <c r="AL20" s="233"/>
      <c r="AM20" s="235"/>
      <c r="AN20" s="233"/>
      <c r="AO20" s="235"/>
      <c r="AP20" s="234"/>
      <c r="AQ20" s="234"/>
      <c r="AR20" s="233"/>
      <c r="AS20" s="235"/>
      <c r="AT20" s="234"/>
      <c r="AU20" s="234"/>
      <c r="AV20" s="233"/>
      <c r="AW20" s="235"/>
      <c r="AX20" s="234"/>
      <c r="AY20" s="234"/>
      <c r="AZ20" s="233"/>
      <c r="BA20" s="235"/>
      <c r="BB20" s="234"/>
      <c r="BC20" s="234"/>
      <c r="BD20" s="233"/>
      <c r="BE20" s="235"/>
      <c r="BF20" s="233"/>
      <c r="BG20" s="235"/>
      <c r="BH20" s="234"/>
      <c r="BI20" s="235"/>
      <c r="BJ20" s="687"/>
      <c r="BK20" s="1390"/>
    </row>
    <row r="21" spans="1:63" ht="6" customHeight="1">
      <c r="A21" s="1372"/>
      <c r="B21" s="666">
        <v>3</v>
      </c>
      <c r="C21" s="1384"/>
      <c r="D21" s="1384"/>
      <c r="E21" s="1385"/>
      <c r="F21" s="230"/>
      <c r="G21" s="231"/>
      <c r="H21" s="236"/>
      <c r="I21" s="242"/>
      <c r="J21" s="236"/>
      <c r="K21" s="242"/>
      <c r="L21" s="236"/>
      <c r="M21" s="242"/>
      <c r="N21" s="236"/>
      <c r="O21" s="242"/>
      <c r="P21" s="236"/>
      <c r="Q21" s="242"/>
      <c r="R21" s="236"/>
      <c r="S21" s="242"/>
      <c r="T21" s="236"/>
      <c r="U21" s="242"/>
      <c r="V21" s="236"/>
      <c r="W21" s="242"/>
      <c r="X21" s="236"/>
      <c r="Y21" s="242"/>
      <c r="Z21" s="236"/>
      <c r="AA21" s="242"/>
      <c r="AB21" s="236"/>
      <c r="AC21" s="242"/>
      <c r="AD21" s="236"/>
      <c r="AE21" s="242"/>
      <c r="AF21" s="236"/>
      <c r="AG21" s="242"/>
      <c r="AH21" s="236"/>
      <c r="AI21" s="242"/>
      <c r="AJ21" s="236"/>
      <c r="AK21" s="242"/>
      <c r="AL21" s="236"/>
      <c r="AM21" s="242"/>
      <c r="AN21" s="236"/>
      <c r="AO21" s="242"/>
      <c r="AP21" s="231"/>
      <c r="AQ21" s="231"/>
      <c r="AR21" s="230"/>
      <c r="AS21" s="232"/>
      <c r="AT21" s="231"/>
      <c r="AU21" s="231"/>
      <c r="AV21" s="230"/>
      <c r="AW21" s="232"/>
      <c r="AX21" s="231"/>
      <c r="AY21" s="231"/>
      <c r="AZ21" s="230"/>
      <c r="BA21" s="232"/>
      <c r="BB21" s="231"/>
      <c r="BC21" s="231"/>
      <c r="BD21" s="230"/>
      <c r="BE21" s="232"/>
      <c r="BF21" s="230"/>
      <c r="BG21" s="232"/>
      <c r="BH21" s="231"/>
      <c r="BI21" s="232"/>
      <c r="BJ21" s="1147" t="s">
        <v>57</v>
      </c>
      <c r="BK21" s="1390">
        <f>SUM(H21:BJ23)/4</f>
        <v>0</v>
      </c>
    </row>
    <row r="22" spans="1:63" ht="3" customHeight="1">
      <c r="A22" s="1372"/>
      <c r="B22" s="907"/>
      <c r="C22" s="1384"/>
      <c r="D22" s="1384"/>
      <c r="E22" s="1386"/>
      <c r="F22" s="1382"/>
      <c r="G22" s="1383"/>
      <c r="H22" s="1382"/>
      <c r="I22" s="1383"/>
      <c r="J22" s="1382"/>
      <c r="K22" s="1383"/>
      <c r="L22" s="1382"/>
      <c r="M22" s="1383"/>
      <c r="N22" s="1382"/>
      <c r="O22" s="1383"/>
      <c r="P22" s="1382"/>
      <c r="Q22" s="1383"/>
      <c r="R22" s="1382"/>
      <c r="S22" s="1383"/>
      <c r="T22" s="1382"/>
      <c r="U22" s="1383"/>
      <c r="V22" s="1382"/>
      <c r="W22" s="1383"/>
      <c r="X22" s="1382"/>
      <c r="Y22" s="1383"/>
      <c r="Z22" s="1382"/>
      <c r="AA22" s="1383"/>
      <c r="AB22" s="1382"/>
      <c r="AC22" s="1383"/>
      <c r="AD22" s="1382"/>
      <c r="AE22" s="1383"/>
      <c r="AF22" s="1382"/>
      <c r="AG22" s="1383"/>
      <c r="AH22" s="1382"/>
      <c r="AI22" s="1383"/>
      <c r="AJ22" s="1382"/>
      <c r="AK22" s="1383"/>
      <c r="AL22" s="1382"/>
      <c r="AM22" s="1383"/>
      <c r="AN22" s="1382"/>
      <c r="AO22" s="1383"/>
      <c r="AP22" s="1382"/>
      <c r="AQ22" s="1383"/>
      <c r="AR22" s="1382"/>
      <c r="AS22" s="1383"/>
      <c r="AT22" s="1382"/>
      <c r="AU22" s="1383"/>
      <c r="AV22" s="1382"/>
      <c r="AW22" s="1383"/>
      <c r="AX22" s="1382"/>
      <c r="AY22" s="1383"/>
      <c r="AZ22" s="1382"/>
      <c r="BA22" s="1383"/>
      <c r="BB22" s="1382"/>
      <c r="BC22" s="1383"/>
      <c r="BD22" s="1382"/>
      <c r="BE22" s="1383"/>
      <c r="BF22" s="1382"/>
      <c r="BG22" s="1383"/>
      <c r="BH22" s="1382"/>
      <c r="BI22" s="1383"/>
      <c r="BJ22" s="1148"/>
      <c r="BK22" s="1390"/>
    </row>
    <row r="23" spans="1:63" ht="6" customHeight="1">
      <c r="A23" s="1372"/>
      <c r="B23" s="907"/>
      <c r="C23" s="1384"/>
      <c r="D23" s="1384"/>
      <c r="E23" s="1387"/>
      <c r="F23" s="233"/>
      <c r="G23" s="234"/>
      <c r="H23" s="233"/>
      <c r="I23" s="235"/>
      <c r="J23" s="233"/>
      <c r="K23" s="235"/>
      <c r="L23" s="233"/>
      <c r="M23" s="235"/>
      <c r="N23" s="233"/>
      <c r="O23" s="235"/>
      <c r="P23" s="233"/>
      <c r="Q23" s="235"/>
      <c r="R23" s="233"/>
      <c r="S23" s="235"/>
      <c r="T23" s="233"/>
      <c r="U23" s="235"/>
      <c r="V23" s="233"/>
      <c r="W23" s="235"/>
      <c r="X23" s="233"/>
      <c r="Y23" s="235"/>
      <c r="Z23" s="233"/>
      <c r="AA23" s="235"/>
      <c r="AB23" s="233"/>
      <c r="AC23" s="235"/>
      <c r="AD23" s="233"/>
      <c r="AE23" s="235"/>
      <c r="AF23" s="233"/>
      <c r="AG23" s="235"/>
      <c r="AH23" s="233"/>
      <c r="AI23" s="235"/>
      <c r="AJ23" s="233"/>
      <c r="AK23" s="235"/>
      <c r="AL23" s="233"/>
      <c r="AM23" s="235"/>
      <c r="AN23" s="233"/>
      <c r="AO23" s="235"/>
      <c r="AP23" s="234"/>
      <c r="AQ23" s="234"/>
      <c r="AR23" s="233"/>
      <c r="AS23" s="235"/>
      <c r="AT23" s="234"/>
      <c r="AU23" s="234"/>
      <c r="AV23" s="233"/>
      <c r="AW23" s="235"/>
      <c r="AX23" s="234"/>
      <c r="AY23" s="234"/>
      <c r="AZ23" s="233"/>
      <c r="BA23" s="235"/>
      <c r="BB23" s="234"/>
      <c r="BC23" s="234"/>
      <c r="BD23" s="233"/>
      <c r="BE23" s="235"/>
      <c r="BF23" s="233"/>
      <c r="BG23" s="235"/>
      <c r="BH23" s="234"/>
      <c r="BI23" s="235"/>
      <c r="BJ23" s="687"/>
      <c r="BK23" s="1390"/>
    </row>
    <row r="24" spans="1:63" ht="6" customHeight="1">
      <c r="A24" s="1372"/>
      <c r="B24" s="666">
        <v>4</v>
      </c>
      <c r="C24" s="1384"/>
      <c r="D24" s="1384"/>
      <c r="E24" s="1386"/>
      <c r="F24" s="230"/>
      <c r="G24" s="231"/>
      <c r="H24" s="236"/>
      <c r="I24" s="242"/>
      <c r="J24" s="236"/>
      <c r="K24" s="242"/>
      <c r="L24" s="236"/>
      <c r="M24" s="242"/>
      <c r="N24" s="236"/>
      <c r="O24" s="242"/>
      <c r="P24" s="236"/>
      <c r="Q24" s="242"/>
      <c r="R24" s="236"/>
      <c r="S24" s="242"/>
      <c r="T24" s="236"/>
      <c r="U24" s="242"/>
      <c r="V24" s="236"/>
      <c r="W24" s="242"/>
      <c r="X24" s="236"/>
      <c r="Y24" s="242"/>
      <c r="Z24" s="236"/>
      <c r="AA24" s="242"/>
      <c r="AB24" s="236"/>
      <c r="AC24" s="242"/>
      <c r="AD24" s="236"/>
      <c r="AE24" s="242"/>
      <c r="AF24" s="236"/>
      <c r="AG24" s="242"/>
      <c r="AH24" s="236"/>
      <c r="AI24" s="242"/>
      <c r="AJ24" s="236"/>
      <c r="AK24" s="242"/>
      <c r="AL24" s="236"/>
      <c r="AM24" s="242"/>
      <c r="AN24" s="236"/>
      <c r="AO24" s="242"/>
      <c r="AP24" s="231"/>
      <c r="AQ24" s="231"/>
      <c r="AR24" s="230"/>
      <c r="AS24" s="232"/>
      <c r="AT24" s="231"/>
      <c r="AU24" s="231"/>
      <c r="AV24" s="230"/>
      <c r="AW24" s="232"/>
      <c r="AX24" s="231"/>
      <c r="AY24" s="231"/>
      <c r="AZ24" s="230"/>
      <c r="BA24" s="232"/>
      <c r="BB24" s="231"/>
      <c r="BC24" s="231"/>
      <c r="BD24" s="230"/>
      <c r="BE24" s="232"/>
      <c r="BF24" s="230"/>
      <c r="BG24" s="232"/>
      <c r="BH24" s="231"/>
      <c r="BI24" s="232"/>
      <c r="BJ24" s="1147" t="s">
        <v>57</v>
      </c>
      <c r="BK24" s="1390">
        <f>SUM(H24:BJ26)/4</f>
        <v>0</v>
      </c>
    </row>
    <row r="25" spans="1:63" ht="3" customHeight="1">
      <c r="A25" s="1372"/>
      <c r="B25" s="907"/>
      <c r="C25" s="1384"/>
      <c r="D25" s="1384"/>
      <c r="E25" s="1386"/>
      <c r="F25" s="1382"/>
      <c r="G25" s="1383"/>
      <c r="H25" s="1382"/>
      <c r="I25" s="1383"/>
      <c r="J25" s="1382"/>
      <c r="K25" s="1383"/>
      <c r="L25" s="1382"/>
      <c r="M25" s="1383"/>
      <c r="N25" s="1382"/>
      <c r="O25" s="1383"/>
      <c r="P25" s="1382"/>
      <c r="Q25" s="1383"/>
      <c r="R25" s="1382"/>
      <c r="S25" s="1383"/>
      <c r="T25" s="1382"/>
      <c r="U25" s="1383"/>
      <c r="V25" s="1382"/>
      <c r="W25" s="1383"/>
      <c r="X25" s="1382"/>
      <c r="Y25" s="1383"/>
      <c r="Z25" s="1382"/>
      <c r="AA25" s="1383"/>
      <c r="AB25" s="1382"/>
      <c r="AC25" s="1383"/>
      <c r="AD25" s="1382"/>
      <c r="AE25" s="1383"/>
      <c r="AF25" s="1382"/>
      <c r="AG25" s="1383"/>
      <c r="AH25" s="1382"/>
      <c r="AI25" s="1383"/>
      <c r="AJ25" s="1382"/>
      <c r="AK25" s="1383"/>
      <c r="AL25" s="1382"/>
      <c r="AM25" s="1383"/>
      <c r="AN25" s="1382"/>
      <c r="AO25" s="1383"/>
      <c r="AP25" s="1382"/>
      <c r="AQ25" s="1383"/>
      <c r="AR25" s="1382"/>
      <c r="AS25" s="1383"/>
      <c r="AT25" s="1382"/>
      <c r="AU25" s="1383"/>
      <c r="AV25" s="1382"/>
      <c r="AW25" s="1383"/>
      <c r="AX25" s="1382"/>
      <c r="AY25" s="1383"/>
      <c r="AZ25" s="1382"/>
      <c r="BA25" s="1383"/>
      <c r="BB25" s="1382"/>
      <c r="BC25" s="1383"/>
      <c r="BD25" s="1382"/>
      <c r="BE25" s="1383"/>
      <c r="BF25" s="1382"/>
      <c r="BG25" s="1383"/>
      <c r="BH25" s="1382"/>
      <c r="BI25" s="1383"/>
      <c r="BJ25" s="1148"/>
      <c r="BK25" s="1390"/>
    </row>
    <row r="26" spans="1:63" ht="6" customHeight="1">
      <c r="A26" s="1372"/>
      <c r="B26" s="691"/>
      <c r="C26" s="1384"/>
      <c r="D26" s="1384"/>
      <c r="E26" s="1387"/>
      <c r="F26" s="233"/>
      <c r="G26" s="234"/>
      <c r="H26" s="233"/>
      <c r="I26" s="235"/>
      <c r="J26" s="233"/>
      <c r="K26" s="235"/>
      <c r="L26" s="233"/>
      <c r="M26" s="235"/>
      <c r="N26" s="233"/>
      <c r="O26" s="235"/>
      <c r="P26" s="233"/>
      <c r="Q26" s="235"/>
      <c r="R26" s="233"/>
      <c r="S26" s="235"/>
      <c r="T26" s="233"/>
      <c r="U26" s="235"/>
      <c r="V26" s="233"/>
      <c r="W26" s="235"/>
      <c r="X26" s="233"/>
      <c r="Y26" s="235"/>
      <c r="Z26" s="233"/>
      <c r="AA26" s="235"/>
      <c r="AB26" s="233"/>
      <c r="AC26" s="235"/>
      <c r="AD26" s="233"/>
      <c r="AE26" s="235"/>
      <c r="AF26" s="233"/>
      <c r="AG26" s="235"/>
      <c r="AH26" s="233"/>
      <c r="AI26" s="235"/>
      <c r="AJ26" s="233"/>
      <c r="AK26" s="235"/>
      <c r="AL26" s="233"/>
      <c r="AM26" s="235"/>
      <c r="AN26" s="233"/>
      <c r="AO26" s="235"/>
      <c r="AP26" s="234"/>
      <c r="AQ26" s="234"/>
      <c r="AR26" s="233"/>
      <c r="AS26" s="235"/>
      <c r="AT26" s="234"/>
      <c r="AU26" s="234"/>
      <c r="AV26" s="233"/>
      <c r="AW26" s="235"/>
      <c r="AX26" s="234"/>
      <c r="AY26" s="234"/>
      <c r="AZ26" s="233"/>
      <c r="BA26" s="235"/>
      <c r="BB26" s="234"/>
      <c r="BC26" s="234"/>
      <c r="BD26" s="233"/>
      <c r="BE26" s="235"/>
      <c r="BF26" s="233"/>
      <c r="BG26" s="235"/>
      <c r="BH26" s="234"/>
      <c r="BI26" s="235"/>
      <c r="BJ26" s="687"/>
      <c r="BK26" s="1390"/>
    </row>
    <row r="27" spans="1:63" ht="6" customHeight="1">
      <c r="A27" s="1372"/>
      <c r="B27" s="907">
        <v>5</v>
      </c>
      <c r="C27" s="1384"/>
      <c r="D27" s="1384"/>
      <c r="E27" s="1386"/>
      <c r="F27" s="230"/>
      <c r="G27" s="231"/>
      <c r="H27" s="236"/>
      <c r="I27" s="242"/>
      <c r="J27" s="236"/>
      <c r="K27" s="242"/>
      <c r="L27" s="236"/>
      <c r="M27" s="242"/>
      <c r="N27" s="236"/>
      <c r="O27" s="242"/>
      <c r="P27" s="236"/>
      <c r="Q27" s="242"/>
      <c r="R27" s="236"/>
      <c r="S27" s="242"/>
      <c r="T27" s="236"/>
      <c r="U27" s="242"/>
      <c r="V27" s="236"/>
      <c r="W27" s="242"/>
      <c r="X27" s="236"/>
      <c r="Y27" s="242"/>
      <c r="Z27" s="236"/>
      <c r="AA27" s="242"/>
      <c r="AB27" s="236"/>
      <c r="AC27" s="242"/>
      <c r="AD27" s="236"/>
      <c r="AE27" s="242"/>
      <c r="AF27" s="236"/>
      <c r="AG27" s="242"/>
      <c r="AH27" s="236"/>
      <c r="AI27" s="242"/>
      <c r="AJ27" s="236"/>
      <c r="AK27" s="242"/>
      <c r="AL27" s="236"/>
      <c r="AM27" s="242"/>
      <c r="AN27" s="236"/>
      <c r="AO27" s="242"/>
      <c r="AP27" s="231"/>
      <c r="AQ27" s="231"/>
      <c r="AR27" s="230"/>
      <c r="AS27" s="232"/>
      <c r="AT27" s="231"/>
      <c r="AU27" s="231"/>
      <c r="AV27" s="230"/>
      <c r="AW27" s="232"/>
      <c r="AX27" s="231"/>
      <c r="AY27" s="231"/>
      <c r="AZ27" s="230"/>
      <c r="BA27" s="232"/>
      <c r="BB27" s="231"/>
      <c r="BC27" s="231"/>
      <c r="BD27" s="230"/>
      <c r="BE27" s="232"/>
      <c r="BF27" s="230"/>
      <c r="BG27" s="232"/>
      <c r="BH27" s="231"/>
      <c r="BI27" s="232"/>
      <c r="BJ27" s="1147" t="s">
        <v>57</v>
      </c>
      <c r="BK27" s="1390">
        <f>SUM(H27:BJ29)/4</f>
        <v>0</v>
      </c>
    </row>
    <row r="28" spans="1:63" ht="3" customHeight="1">
      <c r="A28" s="1372"/>
      <c r="B28" s="907"/>
      <c r="C28" s="1384"/>
      <c r="D28" s="1384"/>
      <c r="E28" s="1386"/>
      <c r="F28" s="1382"/>
      <c r="G28" s="1383"/>
      <c r="H28" s="1382"/>
      <c r="I28" s="1383"/>
      <c r="J28" s="1382"/>
      <c r="K28" s="1383"/>
      <c r="L28" s="1382"/>
      <c r="M28" s="1383"/>
      <c r="N28" s="1382"/>
      <c r="O28" s="1383"/>
      <c r="P28" s="1382"/>
      <c r="Q28" s="1383"/>
      <c r="R28" s="1382"/>
      <c r="S28" s="1383"/>
      <c r="T28" s="1382"/>
      <c r="U28" s="1383"/>
      <c r="V28" s="1382"/>
      <c r="W28" s="1383"/>
      <c r="X28" s="1382"/>
      <c r="Y28" s="1383"/>
      <c r="Z28" s="1382"/>
      <c r="AA28" s="1383"/>
      <c r="AB28" s="1382"/>
      <c r="AC28" s="1383"/>
      <c r="AD28" s="1382"/>
      <c r="AE28" s="1383"/>
      <c r="AF28" s="1382"/>
      <c r="AG28" s="1383"/>
      <c r="AH28" s="1382"/>
      <c r="AI28" s="1383"/>
      <c r="AJ28" s="1382"/>
      <c r="AK28" s="1383"/>
      <c r="AL28" s="1382"/>
      <c r="AM28" s="1383"/>
      <c r="AN28" s="1382"/>
      <c r="AO28" s="1383"/>
      <c r="AP28" s="1382"/>
      <c r="AQ28" s="1383"/>
      <c r="AR28" s="1382"/>
      <c r="AS28" s="1383"/>
      <c r="AT28" s="1382"/>
      <c r="AU28" s="1383"/>
      <c r="AV28" s="1382"/>
      <c r="AW28" s="1383"/>
      <c r="AX28" s="1382"/>
      <c r="AY28" s="1383"/>
      <c r="AZ28" s="1382"/>
      <c r="BA28" s="1383"/>
      <c r="BB28" s="1382"/>
      <c r="BC28" s="1383"/>
      <c r="BD28" s="1382"/>
      <c r="BE28" s="1383"/>
      <c r="BF28" s="1382"/>
      <c r="BG28" s="1383"/>
      <c r="BH28" s="1382"/>
      <c r="BI28" s="1383"/>
      <c r="BJ28" s="1148"/>
      <c r="BK28" s="1390"/>
    </row>
    <row r="29" spans="1:63" ht="6" customHeight="1">
      <c r="A29" s="1372"/>
      <c r="B29" s="691"/>
      <c r="C29" s="1384"/>
      <c r="D29" s="1384"/>
      <c r="E29" s="1387"/>
      <c r="F29" s="233"/>
      <c r="G29" s="234"/>
      <c r="H29" s="233"/>
      <c r="I29" s="235"/>
      <c r="J29" s="233"/>
      <c r="K29" s="235"/>
      <c r="L29" s="233"/>
      <c r="M29" s="235"/>
      <c r="N29" s="233"/>
      <c r="O29" s="235"/>
      <c r="P29" s="233"/>
      <c r="Q29" s="235"/>
      <c r="R29" s="233"/>
      <c r="S29" s="235"/>
      <c r="T29" s="233"/>
      <c r="U29" s="235"/>
      <c r="V29" s="233"/>
      <c r="W29" s="235"/>
      <c r="X29" s="233"/>
      <c r="Y29" s="235"/>
      <c r="Z29" s="233"/>
      <c r="AA29" s="235"/>
      <c r="AB29" s="233"/>
      <c r="AC29" s="235"/>
      <c r="AD29" s="233"/>
      <c r="AE29" s="235"/>
      <c r="AF29" s="233"/>
      <c r="AG29" s="235"/>
      <c r="AH29" s="233"/>
      <c r="AI29" s="235"/>
      <c r="AJ29" s="233"/>
      <c r="AK29" s="235"/>
      <c r="AL29" s="233"/>
      <c r="AM29" s="235"/>
      <c r="AN29" s="233"/>
      <c r="AO29" s="235"/>
      <c r="AP29" s="234"/>
      <c r="AQ29" s="234"/>
      <c r="AR29" s="233"/>
      <c r="AS29" s="235"/>
      <c r="AT29" s="234"/>
      <c r="AU29" s="234"/>
      <c r="AV29" s="233"/>
      <c r="AW29" s="235"/>
      <c r="AX29" s="234"/>
      <c r="AY29" s="234"/>
      <c r="AZ29" s="233"/>
      <c r="BA29" s="235"/>
      <c r="BB29" s="234"/>
      <c r="BC29" s="234"/>
      <c r="BD29" s="233"/>
      <c r="BE29" s="235"/>
      <c r="BF29" s="233"/>
      <c r="BG29" s="235"/>
      <c r="BH29" s="234"/>
      <c r="BI29" s="235"/>
      <c r="BJ29" s="687"/>
      <c r="BK29" s="1390"/>
    </row>
    <row r="30" spans="1:63" ht="6" customHeight="1">
      <c r="A30" s="1372"/>
      <c r="B30" s="907">
        <v>6</v>
      </c>
      <c r="C30" s="1384"/>
      <c r="D30" s="1384"/>
      <c r="E30" s="1385"/>
      <c r="F30" s="230"/>
      <c r="G30" s="231"/>
      <c r="H30" s="236"/>
      <c r="I30" s="242"/>
      <c r="J30" s="236"/>
      <c r="K30" s="242"/>
      <c r="L30" s="236"/>
      <c r="M30" s="242"/>
      <c r="N30" s="236"/>
      <c r="O30" s="242"/>
      <c r="P30" s="236"/>
      <c r="Q30" s="242"/>
      <c r="R30" s="236"/>
      <c r="S30" s="242"/>
      <c r="T30" s="236"/>
      <c r="U30" s="242"/>
      <c r="V30" s="236"/>
      <c r="W30" s="242"/>
      <c r="X30" s="236"/>
      <c r="Y30" s="242"/>
      <c r="Z30" s="236"/>
      <c r="AA30" s="242"/>
      <c r="AB30" s="236"/>
      <c r="AC30" s="242"/>
      <c r="AD30" s="236"/>
      <c r="AE30" s="242"/>
      <c r="AF30" s="236"/>
      <c r="AG30" s="242"/>
      <c r="AH30" s="236"/>
      <c r="AI30" s="242"/>
      <c r="AJ30" s="236"/>
      <c r="AK30" s="242"/>
      <c r="AL30" s="236"/>
      <c r="AM30" s="242"/>
      <c r="AN30" s="236"/>
      <c r="AO30" s="242"/>
      <c r="AP30" s="231"/>
      <c r="AQ30" s="231"/>
      <c r="AR30" s="230"/>
      <c r="AS30" s="232"/>
      <c r="AT30" s="231"/>
      <c r="AU30" s="231"/>
      <c r="AV30" s="230"/>
      <c r="AW30" s="232"/>
      <c r="AX30" s="231"/>
      <c r="AY30" s="231"/>
      <c r="AZ30" s="230"/>
      <c r="BA30" s="232"/>
      <c r="BB30" s="231"/>
      <c r="BC30" s="231"/>
      <c r="BD30" s="230"/>
      <c r="BE30" s="232"/>
      <c r="BF30" s="230"/>
      <c r="BG30" s="232"/>
      <c r="BH30" s="231"/>
      <c r="BI30" s="232"/>
      <c r="BJ30" s="1147" t="s">
        <v>57</v>
      </c>
      <c r="BK30" s="1390">
        <f>SUM(H30:BJ32)/4</f>
        <v>0</v>
      </c>
    </row>
    <row r="31" spans="1:63" ht="3" customHeight="1">
      <c r="A31" s="1372"/>
      <c r="B31" s="907"/>
      <c r="C31" s="1384"/>
      <c r="D31" s="1384"/>
      <c r="E31" s="1386"/>
      <c r="F31" s="1382"/>
      <c r="G31" s="1383"/>
      <c r="H31" s="1382"/>
      <c r="I31" s="1383"/>
      <c r="J31" s="1382"/>
      <c r="K31" s="1383"/>
      <c r="L31" s="1382"/>
      <c r="M31" s="1383"/>
      <c r="N31" s="1382"/>
      <c r="O31" s="1383"/>
      <c r="P31" s="1382"/>
      <c r="Q31" s="1383"/>
      <c r="R31" s="1382"/>
      <c r="S31" s="1383"/>
      <c r="T31" s="1382"/>
      <c r="U31" s="1383"/>
      <c r="V31" s="1382"/>
      <c r="W31" s="1383"/>
      <c r="X31" s="1382"/>
      <c r="Y31" s="1383"/>
      <c r="Z31" s="1382"/>
      <c r="AA31" s="1383"/>
      <c r="AB31" s="1382"/>
      <c r="AC31" s="1383"/>
      <c r="AD31" s="1382"/>
      <c r="AE31" s="1383"/>
      <c r="AF31" s="1382"/>
      <c r="AG31" s="1383"/>
      <c r="AH31" s="1382"/>
      <c r="AI31" s="1383"/>
      <c r="AJ31" s="1382"/>
      <c r="AK31" s="1383"/>
      <c r="AL31" s="1382"/>
      <c r="AM31" s="1383"/>
      <c r="AN31" s="1382"/>
      <c r="AO31" s="1383"/>
      <c r="AP31" s="1382"/>
      <c r="AQ31" s="1383"/>
      <c r="AR31" s="1382"/>
      <c r="AS31" s="1383"/>
      <c r="AT31" s="1382"/>
      <c r="AU31" s="1383"/>
      <c r="AV31" s="1382"/>
      <c r="AW31" s="1383"/>
      <c r="AX31" s="1382"/>
      <c r="AY31" s="1383"/>
      <c r="AZ31" s="1382"/>
      <c r="BA31" s="1383"/>
      <c r="BB31" s="1382"/>
      <c r="BC31" s="1383"/>
      <c r="BD31" s="1382"/>
      <c r="BE31" s="1383"/>
      <c r="BF31" s="1382"/>
      <c r="BG31" s="1383"/>
      <c r="BH31" s="1382"/>
      <c r="BI31" s="1383"/>
      <c r="BJ31" s="1148"/>
      <c r="BK31" s="1390"/>
    </row>
    <row r="32" spans="1:63" ht="6" customHeight="1">
      <c r="A32" s="1372"/>
      <c r="B32" s="691"/>
      <c r="C32" s="1384"/>
      <c r="D32" s="1384"/>
      <c r="E32" s="1387"/>
      <c r="F32" s="233"/>
      <c r="G32" s="234"/>
      <c r="H32" s="233"/>
      <c r="I32" s="235"/>
      <c r="J32" s="233"/>
      <c r="K32" s="235"/>
      <c r="L32" s="233"/>
      <c r="M32" s="235"/>
      <c r="N32" s="233"/>
      <c r="O32" s="235"/>
      <c r="P32" s="233"/>
      <c r="Q32" s="235"/>
      <c r="R32" s="233"/>
      <c r="S32" s="235"/>
      <c r="T32" s="233"/>
      <c r="U32" s="235"/>
      <c r="V32" s="233"/>
      <c r="W32" s="235"/>
      <c r="X32" s="233"/>
      <c r="Y32" s="235"/>
      <c r="Z32" s="233"/>
      <c r="AA32" s="235"/>
      <c r="AB32" s="233"/>
      <c r="AC32" s="235"/>
      <c r="AD32" s="233"/>
      <c r="AE32" s="235"/>
      <c r="AF32" s="233"/>
      <c r="AG32" s="235"/>
      <c r="AH32" s="233"/>
      <c r="AI32" s="235"/>
      <c r="AJ32" s="233"/>
      <c r="AK32" s="235"/>
      <c r="AL32" s="233"/>
      <c r="AM32" s="235"/>
      <c r="AN32" s="233"/>
      <c r="AO32" s="235"/>
      <c r="AP32" s="234"/>
      <c r="AQ32" s="234"/>
      <c r="AR32" s="233"/>
      <c r="AS32" s="235"/>
      <c r="AT32" s="234"/>
      <c r="AU32" s="234"/>
      <c r="AV32" s="233"/>
      <c r="AW32" s="235"/>
      <c r="AX32" s="234"/>
      <c r="AY32" s="234"/>
      <c r="AZ32" s="233"/>
      <c r="BA32" s="235"/>
      <c r="BB32" s="234"/>
      <c r="BC32" s="234"/>
      <c r="BD32" s="233"/>
      <c r="BE32" s="235"/>
      <c r="BF32" s="233"/>
      <c r="BG32" s="235"/>
      <c r="BH32" s="234"/>
      <c r="BI32" s="235"/>
      <c r="BJ32" s="687"/>
      <c r="BK32" s="1390"/>
    </row>
    <row r="33" spans="1:63" ht="6" customHeight="1">
      <c r="A33" s="1372"/>
      <c r="B33" s="907">
        <v>7</v>
      </c>
      <c r="C33" s="1384"/>
      <c r="D33" s="1384"/>
      <c r="E33" s="1386"/>
      <c r="F33" s="230"/>
      <c r="G33" s="231"/>
      <c r="H33" s="236"/>
      <c r="I33" s="242"/>
      <c r="J33" s="236"/>
      <c r="K33" s="242"/>
      <c r="L33" s="236"/>
      <c r="M33" s="242"/>
      <c r="N33" s="236"/>
      <c r="O33" s="242"/>
      <c r="P33" s="236"/>
      <c r="Q33" s="242"/>
      <c r="R33" s="236"/>
      <c r="S33" s="242"/>
      <c r="T33" s="236"/>
      <c r="U33" s="242"/>
      <c r="V33" s="236"/>
      <c r="W33" s="242"/>
      <c r="X33" s="236"/>
      <c r="Y33" s="242"/>
      <c r="Z33" s="236"/>
      <c r="AA33" s="242"/>
      <c r="AB33" s="236"/>
      <c r="AC33" s="242"/>
      <c r="AD33" s="236"/>
      <c r="AE33" s="242"/>
      <c r="AF33" s="236"/>
      <c r="AG33" s="242"/>
      <c r="AH33" s="236"/>
      <c r="AI33" s="242"/>
      <c r="AJ33" s="236"/>
      <c r="AK33" s="242"/>
      <c r="AL33" s="236"/>
      <c r="AM33" s="242"/>
      <c r="AN33" s="236"/>
      <c r="AO33" s="242"/>
      <c r="AP33" s="231"/>
      <c r="AQ33" s="231"/>
      <c r="AR33" s="230"/>
      <c r="AS33" s="232"/>
      <c r="AT33" s="231"/>
      <c r="AU33" s="231"/>
      <c r="AV33" s="230"/>
      <c r="AW33" s="232"/>
      <c r="AX33" s="231"/>
      <c r="AY33" s="231"/>
      <c r="AZ33" s="230"/>
      <c r="BA33" s="232"/>
      <c r="BB33" s="231"/>
      <c r="BC33" s="231"/>
      <c r="BD33" s="230"/>
      <c r="BE33" s="232"/>
      <c r="BF33" s="230"/>
      <c r="BG33" s="232"/>
      <c r="BH33" s="231"/>
      <c r="BI33" s="232"/>
      <c r="BJ33" s="1147" t="s">
        <v>57</v>
      </c>
      <c r="BK33" s="1390">
        <f>SUM(H33:BJ35)/4</f>
        <v>0</v>
      </c>
    </row>
    <row r="34" spans="1:63" ht="3" customHeight="1">
      <c r="A34" s="1372"/>
      <c r="B34" s="907"/>
      <c r="C34" s="1384"/>
      <c r="D34" s="1384"/>
      <c r="E34" s="1386"/>
      <c r="F34" s="1382"/>
      <c r="G34" s="1383"/>
      <c r="H34" s="1382"/>
      <c r="I34" s="1383"/>
      <c r="J34" s="1382"/>
      <c r="K34" s="1383"/>
      <c r="L34" s="1382"/>
      <c r="M34" s="1383"/>
      <c r="N34" s="1382"/>
      <c r="O34" s="1383"/>
      <c r="P34" s="1382"/>
      <c r="Q34" s="1383"/>
      <c r="R34" s="1382"/>
      <c r="S34" s="1383"/>
      <c r="T34" s="1382"/>
      <c r="U34" s="1383"/>
      <c r="V34" s="1382"/>
      <c r="W34" s="1383"/>
      <c r="X34" s="1382"/>
      <c r="Y34" s="1383"/>
      <c r="Z34" s="1382"/>
      <c r="AA34" s="1383"/>
      <c r="AB34" s="1382"/>
      <c r="AC34" s="1383"/>
      <c r="AD34" s="1382"/>
      <c r="AE34" s="1383"/>
      <c r="AF34" s="1382"/>
      <c r="AG34" s="1383"/>
      <c r="AH34" s="1382"/>
      <c r="AI34" s="1383"/>
      <c r="AJ34" s="1382"/>
      <c r="AK34" s="1383"/>
      <c r="AL34" s="1382"/>
      <c r="AM34" s="1383"/>
      <c r="AN34" s="1382"/>
      <c r="AO34" s="1383"/>
      <c r="AP34" s="1382"/>
      <c r="AQ34" s="1383"/>
      <c r="AR34" s="1382"/>
      <c r="AS34" s="1383"/>
      <c r="AT34" s="1382"/>
      <c r="AU34" s="1383"/>
      <c r="AV34" s="1382"/>
      <c r="AW34" s="1383"/>
      <c r="AX34" s="1382"/>
      <c r="AY34" s="1383"/>
      <c r="AZ34" s="1382"/>
      <c r="BA34" s="1383"/>
      <c r="BB34" s="1382"/>
      <c r="BC34" s="1383"/>
      <c r="BD34" s="1382"/>
      <c r="BE34" s="1383"/>
      <c r="BF34" s="1382"/>
      <c r="BG34" s="1383"/>
      <c r="BH34" s="1382"/>
      <c r="BI34" s="1383"/>
      <c r="BJ34" s="1148"/>
      <c r="BK34" s="1390"/>
    </row>
    <row r="35" spans="1:63" ht="6" customHeight="1">
      <c r="A35" s="1372"/>
      <c r="B35" s="691"/>
      <c r="C35" s="1384"/>
      <c r="D35" s="1384"/>
      <c r="E35" s="1387"/>
      <c r="F35" s="233"/>
      <c r="G35" s="234"/>
      <c r="H35" s="233"/>
      <c r="I35" s="235"/>
      <c r="J35" s="233"/>
      <c r="K35" s="235"/>
      <c r="L35" s="233"/>
      <c r="M35" s="235"/>
      <c r="N35" s="233"/>
      <c r="O35" s="235"/>
      <c r="P35" s="233"/>
      <c r="Q35" s="235"/>
      <c r="R35" s="233"/>
      <c r="S35" s="235"/>
      <c r="T35" s="233"/>
      <c r="U35" s="235"/>
      <c r="V35" s="233"/>
      <c r="W35" s="235"/>
      <c r="X35" s="233"/>
      <c r="Y35" s="235"/>
      <c r="Z35" s="233"/>
      <c r="AA35" s="235"/>
      <c r="AB35" s="233"/>
      <c r="AC35" s="235"/>
      <c r="AD35" s="233"/>
      <c r="AE35" s="235"/>
      <c r="AF35" s="233"/>
      <c r="AG35" s="235"/>
      <c r="AH35" s="233"/>
      <c r="AI35" s="235"/>
      <c r="AJ35" s="233"/>
      <c r="AK35" s="235"/>
      <c r="AL35" s="233"/>
      <c r="AM35" s="235"/>
      <c r="AN35" s="233"/>
      <c r="AO35" s="235"/>
      <c r="AP35" s="234"/>
      <c r="AQ35" s="234"/>
      <c r="AR35" s="233"/>
      <c r="AS35" s="235"/>
      <c r="AT35" s="234"/>
      <c r="AU35" s="234"/>
      <c r="AV35" s="233"/>
      <c r="AW35" s="235"/>
      <c r="AX35" s="234"/>
      <c r="AY35" s="234"/>
      <c r="AZ35" s="233"/>
      <c r="BA35" s="235"/>
      <c r="BB35" s="234"/>
      <c r="BC35" s="234"/>
      <c r="BD35" s="233"/>
      <c r="BE35" s="235"/>
      <c r="BF35" s="233"/>
      <c r="BG35" s="235"/>
      <c r="BH35" s="234"/>
      <c r="BI35" s="235"/>
      <c r="BJ35" s="687"/>
      <c r="BK35" s="1390"/>
    </row>
    <row r="36" spans="1:63" ht="6" customHeight="1">
      <c r="A36" s="1372"/>
      <c r="B36" s="907">
        <v>8</v>
      </c>
      <c r="C36" s="1384"/>
      <c r="D36" s="1384"/>
      <c r="E36" s="1386"/>
      <c r="F36" s="230"/>
      <c r="G36" s="231"/>
      <c r="H36" s="236"/>
      <c r="I36" s="242"/>
      <c r="J36" s="236"/>
      <c r="K36" s="242"/>
      <c r="L36" s="236"/>
      <c r="M36" s="242"/>
      <c r="N36" s="236"/>
      <c r="O36" s="242"/>
      <c r="P36" s="236"/>
      <c r="Q36" s="242"/>
      <c r="R36" s="236"/>
      <c r="S36" s="242"/>
      <c r="T36" s="236"/>
      <c r="U36" s="242"/>
      <c r="V36" s="236"/>
      <c r="W36" s="242"/>
      <c r="X36" s="236"/>
      <c r="Y36" s="242"/>
      <c r="Z36" s="236"/>
      <c r="AA36" s="242"/>
      <c r="AB36" s="236"/>
      <c r="AC36" s="242"/>
      <c r="AD36" s="236"/>
      <c r="AE36" s="242"/>
      <c r="AF36" s="236"/>
      <c r="AG36" s="242"/>
      <c r="AH36" s="236"/>
      <c r="AI36" s="242"/>
      <c r="AJ36" s="236"/>
      <c r="AK36" s="242"/>
      <c r="AL36" s="236"/>
      <c r="AM36" s="242"/>
      <c r="AN36" s="236"/>
      <c r="AO36" s="242"/>
      <c r="AP36" s="231"/>
      <c r="AQ36" s="231"/>
      <c r="AR36" s="230"/>
      <c r="AS36" s="232"/>
      <c r="AT36" s="231"/>
      <c r="AU36" s="231"/>
      <c r="AV36" s="230"/>
      <c r="AW36" s="232"/>
      <c r="AX36" s="231"/>
      <c r="AY36" s="231"/>
      <c r="AZ36" s="230"/>
      <c r="BA36" s="232"/>
      <c r="BB36" s="231"/>
      <c r="BC36" s="231"/>
      <c r="BD36" s="230"/>
      <c r="BE36" s="232"/>
      <c r="BF36" s="230"/>
      <c r="BG36" s="232"/>
      <c r="BH36" s="231"/>
      <c r="BI36" s="232"/>
      <c r="BJ36" s="1147" t="s">
        <v>57</v>
      </c>
      <c r="BK36" s="1390">
        <f>SUM(H36:BJ38)/4</f>
        <v>0</v>
      </c>
    </row>
    <row r="37" spans="1:63" ht="3" customHeight="1">
      <c r="A37" s="1372"/>
      <c r="B37" s="907"/>
      <c r="C37" s="1384"/>
      <c r="D37" s="1384"/>
      <c r="E37" s="1386"/>
      <c r="F37" s="1382"/>
      <c r="G37" s="1383"/>
      <c r="H37" s="1382"/>
      <c r="I37" s="1383"/>
      <c r="J37" s="1382"/>
      <c r="K37" s="1383"/>
      <c r="L37" s="1382"/>
      <c r="M37" s="1383"/>
      <c r="N37" s="1382"/>
      <c r="O37" s="1383"/>
      <c r="P37" s="1382"/>
      <c r="Q37" s="1383"/>
      <c r="R37" s="1382"/>
      <c r="S37" s="1383"/>
      <c r="T37" s="1382"/>
      <c r="U37" s="1383"/>
      <c r="V37" s="1382"/>
      <c r="W37" s="1383"/>
      <c r="X37" s="1382"/>
      <c r="Y37" s="1383"/>
      <c r="Z37" s="1382"/>
      <c r="AA37" s="1383"/>
      <c r="AB37" s="1382"/>
      <c r="AC37" s="1383"/>
      <c r="AD37" s="1382"/>
      <c r="AE37" s="1383"/>
      <c r="AF37" s="1382"/>
      <c r="AG37" s="1383"/>
      <c r="AH37" s="1382"/>
      <c r="AI37" s="1383"/>
      <c r="AJ37" s="1382"/>
      <c r="AK37" s="1383"/>
      <c r="AL37" s="1382"/>
      <c r="AM37" s="1383"/>
      <c r="AN37" s="1382"/>
      <c r="AO37" s="1383"/>
      <c r="AP37" s="1382"/>
      <c r="AQ37" s="1383"/>
      <c r="AR37" s="1382"/>
      <c r="AS37" s="1383"/>
      <c r="AT37" s="1382"/>
      <c r="AU37" s="1383"/>
      <c r="AV37" s="1382"/>
      <c r="AW37" s="1383"/>
      <c r="AX37" s="1382"/>
      <c r="AY37" s="1383"/>
      <c r="AZ37" s="1382"/>
      <c r="BA37" s="1383"/>
      <c r="BB37" s="1382"/>
      <c r="BC37" s="1383"/>
      <c r="BD37" s="1382"/>
      <c r="BE37" s="1383"/>
      <c r="BF37" s="1382"/>
      <c r="BG37" s="1383"/>
      <c r="BH37" s="1382"/>
      <c r="BI37" s="1383"/>
      <c r="BJ37" s="1148"/>
      <c r="BK37" s="1390"/>
    </row>
    <row r="38" spans="1:63" ht="6" customHeight="1">
      <c r="A38" s="1372"/>
      <c r="B38" s="907"/>
      <c r="C38" s="1384"/>
      <c r="D38" s="1384"/>
      <c r="E38" s="1387"/>
      <c r="F38" s="233"/>
      <c r="G38" s="234"/>
      <c r="H38" s="233"/>
      <c r="I38" s="235"/>
      <c r="J38" s="233"/>
      <c r="K38" s="235"/>
      <c r="L38" s="233"/>
      <c r="M38" s="235"/>
      <c r="N38" s="233"/>
      <c r="O38" s="235"/>
      <c r="P38" s="233"/>
      <c r="Q38" s="235"/>
      <c r="R38" s="233"/>
      <c r="S38" s="235"/>
      <c r="T38" s="233"/>
      <c r="U38" s="235"/>
      <c r="V38" s="233"/>
      <c r="W38" s="235"/>
      <c r="X38" s="233"/>
      <c r="Y38" s="235"/>
      <c r="Z38" s="233"/>
      <c r="AA38" s="235"/>
      <c r="AB38" s="233"/>
      <c r="AC38" s="235"/>
      <c r="AD38" s="233"/>
      <c r="AE38" s="235"/>
      <c r="AF38" s="233"/>
      <c r="AG38" s="235"/>
      <c r="AH38" s="233"/>
      <c r="AI38" s="235"/>
      <c r="AJ38" s="233"/>
      <c r="AK38" s="235"/>
      <c r="AL38" s="233"/>
      <c r="AM38" s="235"/>
      <c r="AN38" s="233"/>
      <c r="AO38" s="235"/>
      <c r="AP38" s="234"/>
      <c r="AQ38" s="234"/>
      <c r="AR38" s="233"/>
      <c r="AS38" s="235"/>
      <c r="AT38" s="234"/>
      <c r="AU38" s="234"/>
      <c r="AV38" s="233"/>
      <c r="AW38" s="235"/>
      <c r="AX38" s="234"/>
      <c r="AY38" s="234"/>
      <c r="AZ38" s="233"/>
      <c r="BA38" s="235"/>
      <c r="BB38" s="234"/>
      <c r="BC38" s="234"/>
      <c r="BD38" s="233"/>
      <c r="BE38" s="235"/>
      <c r="BF38" s="233"/>
      <c r="BG38" s="235"/>
      <c r="BH38" s="234"/>
      <c r="BI38" s="235"/>
      <c r="BJ38" s="687"/>
      <c r="BK38" s="1390"/>
    </row>
    <row r="39" spans="1:63" ht="6" customHeight="1">
      <c r="A39" s="1372"/>
      <c r="B39" s="666">
        <v>9</v>
      </c>
      <c r="C39" s="1384"/>
      <c r="D39" s="1384"/>
      <c r="E39" s="1386"/>
      <c r="F39" s="230"/>
      <c r="G39" s="231"/>
      <c r="H39" s="236"/>
      <c r="I39" s="242"/>
      <c r="J39" s="236"/>
      <c r="K39" s="242"/>
      <c r="L39" s="236"/>
      <c r="M39" s="242"/>
      <c r="N39" s="236"/>
      <c r="O39" s="242"/>
      <c r="P39" s="236"/>
      <c r="Q39" s="242"/>
      <c r="R39" s="236"/>
      <c r="S39" s="242"/>
      <c r="T39" s="236"/>
      <c r="U39" s="242"/>
      <c r="V39" s="236"/>
      <c r="W39" s="242"/>
      <c r="X39" s="236"/>
      <c r="Y39" s="242"/>
      <c r="Z39" s="236"/>
      <c r="AA39" s="242"/>
      <c r="AB39" s="236"/>
      <c r="AC39" s="242"/>
      <c r="AD39" s="236"/>
      <c r="AE39" s="242"/>
      <c r="AF39" s="236"/>
      <c r="AG39" s="242"/>
      <c r="AH39" s="236"/>
      <c r="AI39" s="242"/>
      <c r="AJ39" s="236"/>
      <c r="AK39" s="242"/>
      <c r="AL39" s="236"/>
      <c r="AM39" s="242"/>
      <c r="AN39" s="236"/>
      <c r="AO39" s="242"/>
      <c r="AP39" s="231"/>
      <c r="AQ39" s="231"/>
      <c r="AR39" s="230"/>
      <c r="AS39" s="232"/>
      <c r="AT39" s="231"/>
      <c r="AU39" s="231"/>
      <c r="AV39" s="230"/>
      <c r="AW39" s="232"/>
      <c r="AX39" s="231"/>
      <c r="AY39" s="231"/>
      <c r="AZ39" s="230"/>
      <c r="BA39" s="232"/>
      <c r="BB39" s="231"/>
      <c r="BC39" s="231"/>
      <c r="BD39" s="230"/>
      <c r="BE39" s="232"/>
      <c r="BF39" s="230"/>
      <c r="BG39" s="232"/>
      <c r="BH39" s="231"/>
      <c r="BI39" s="232"/>
      <c r="BJ39" s="1147" t="s">
        <v>57</v>
      </c>
      <c r="BK39" s="1390">
        <f>SUM(H39:BJ41)/4</f>
        <v>0</v>
      </c>
    </row>
    <row r="40" spans="1:63" ht="3" customHeight="1">
      <c r="A40" s="1372"/>
      <c r="B40" s="907"/>
      <c r="C40" s="1384"/>
      <c r="D40" s="1384"/>
      <c r="E40" s="1386"/>
      <c r="F40" s="1382"/>
      <c r="G40" s="1383"/>
      <c r="H40" s="1382"/>
      <c r="I40" s="1383"/>
      <c r="J40" s="1382"/>
      <c r="K40" s="1383"/>
      <c r="L40" s="1382"/>
      <c r="M40" s="1383"/>
      <c r="N40" s="1382"/>
      <c r="O40" s="1383"/>
      <c r="P40" s="1382"/>
      <c r="Q40" s="1383"/>
      <c r="R40" s="1382"/>
      <c r="S40" s="1383"/>
      <c r="T40" s="1382"/>
      <c r="U40" s="1383"/>
      <c r="V40" s="1382"/>
      <c r="W40" s="1383"/>
      <c r="X40" s="1382"/>
      <c r="Y40" s="1383"/>
      <c r="Z40" s="1382"/>
      <c r="AA40" s="1383"/>
      <c r="AB40" s="1382"/>
      <c r="AC40" s="1383"/>
      <c r="AD40" s="1382"/>
      <c r="AE40" s="1383"/>
      <c r="AF40" s="1382"/>
      <c r="AG40" s="1383"/>
      <c r="AH40" s="1382"/>
      <c r="AI40" s="1383"/>
      <c r="AJ40" s="1382"/>
      <c r="AK40" s="1383"/>
      <c r="AL40" s="1382"/>
      <c r="AM40" s="1383"/>
      <c r="AN40" s="1382"/>
      <c r="AO40" s="1383"/>
      <c r="AP40" s="1382"/>
      <c r="AQ40" s="1383"/>
      <c r="AR40" s="1382"/>
      <c r="AS40" s="1383"/>
      <c r="AT40" s="1382"/>
      <c r="AU40" s="1383"/>
      <c r="AV40" s="1382"/>
      <c r="AW40" s="1383"/>
      <c r="AX40" s="1382"/>
      <c r="AY40" s="1383"/>
      <c r="AZ40" s="1382"/>
      <c r="BA40" s="1383"/>
      <c r="BB40" s="1382"/>
      <c r="BC40" s="1383"/>
      <c r="BD40" s="1382"/>
      <c r="BE40" s="1383"/>
      <c r="BF40" s="1382"/>
      <c r="BG40" s="1383"/>
      <c r="BH40" s="1382"/>
      <c r="BI40" s="1383"/>
      <c r="BJ40" s="1148"/>
      <c r="BK40" s="1390"/>
    </row>
    <row r="41" spans="1:63" ht="6" customHeight="1">
      <c r="A41" s="1372"/>
      <c r="B41" s="691"/>
      <c r="C41" s="1384"/>
      <c r="D41" s="1384"/>
      <c r="E41" s="1387"/>
      <c r="F41" s="233"/>
      <c r="G41" s="234"/>
      <c r="H41" s="233"/>
      <c r="I41" s="235"/>
      <c r="J41" s="233"/>
      <c r="K41" s="235"/>
      <c r="L41" s="233"/>
      <c r="M41" s="235"/>
      <c r="N41" s="233"/>
      <c r="O41" s="235"/>
      <c r="P41" s="233"/>
      <c r="Q41" s="235"/>
      <c r="R41" s="233"/>
      <c r="S41" s="235"/>
      <c r="T41" s="233"/>
      <c r="U41" s="235"/>
      <c r="V41" s="233"/>
      <c r="W41" s="235"/>
      <c r="X41" s="233"/>
      <c r="Y41" s="235"/>
      <c r="Z41" s="233"/>
      <c r="AA41" s="235"/>
      <c r="AB41" s="233"/>
      <c r="AC41" s="235"/>
      <c r="AD41" s="233"/>
      <c r="AE41" s="235"/>
      <c r="AF41" s="233"/>
      <c r="AG41" s="235"/>
      <c r="AH41" s="233"/>
      <c r="AI41" s="235"/>
      <c r="AJ41" s="233"/>
      <c r="AK41" s="235"/>
      <c r="AL41" s="233"/>
      <c r="AM41" s="235"/>
      <c r="AN41" s="233"/>
      <c r="AO41" s="235"/>
      <c r="AP41" s="234"/>
      <c r="AQ41" s="234"/>
      <c r="AR41" s="233"/>
      <c r="AS41" s="235"/>
      <c r="AT41" s="234"/>
      <c r="AU41" s="234"/>
      <c r="AV41" s="233"/>
      <c r="AW41" s="235"/>
      <c r="AX41" s="234"/>
      <c r="AY41" s="234"/>
      <c r="AZ41" s="233"/>
      <c r="BA41" s="235"/>
      <c r="BB41" s="234"/>
      <c r="BC41" s="234"/>
      <c r="BD41" s="233"/>
      <c r="BE41" s="235"/>
      <c r="BF41" s="233"/>
      <c r="BG41" s="235"/>
      <c r="BH41" s="234"/>
      <c r="BI41" s="235"/>
      <c r="BJ41" s="687"/>
      <c r="BK41" s="1390"/>
    </row>
    <row r="42" spans="1:63" ht="6" customHeight="1">
      <c r="A42" s="1372"/>
      <c r="B42" s="907">
        <v>10</v>
      </c>
      <c r="C42" s="1384"/>
      <c r="D42" s="1384"/>
      <c r="E42" s="1385"/>
      <c r="F42" s="230"/>
      <c r="G42" s="231"/>
      <c r="H42" s="236"/>
      <c r="I42" s="242"/>
      <c r="J42" s="236"/>
      <c r="K42" s="242"/>
      <c r="L42" s="236"/>
      <c r="M42" s="242"/>
      <c r="N42" s="236"/>
      <c r="O42" s="242"/>
      <c r="P42" s="236"/>
      <c r="Q42" s="242"/>
      <c r="R42" s="236"/>
      <c r="S42" s="242"/>
      <c r="T42" s="236"/>
      <c r="U42" s="242"/>
      <c r="V42" s="236"/>
      <c r="W42" s="242"/>
      <c r="X42" s="236"/>
      <c r="Y42" s="242"/>
      <c r="Z42" s="236"/>
      <c r="AA42" s="242"/>
      <c r="AB42" s="236"/>
      <c r="AC42" s="242"/>
      <c r="AD42" s="236"/>
      <c r="AE42" s="242"/>
      <c r="AF42" s="236"/>
      <c r="AG42" s="242"/>
      <c r="AH42" s="236"/>
      <c r="AI42" s="242"/>
      <c r="AJ42" s="236"/>
      <c r="AK42" s="242"/>
      <c r="AL42" s="236"/>
      <c r="AM42" s="242"/>
      <c r="AN42" s="236"/>
      <c r="AO42" s="242"/>
      <c r="AP42" s="231"/>
      <c r="AQ42" s="231"/>
      <c r="AR42" s="230"/>
      <c r="AS42" s="232"/>
      <c r="AT42" s="231"/>
      <c r="AU42" s="231"/>
      <c r="AV42" s="230"/>
      <c r="AW42" s="232"/>
      <c r="AX42" s="231"/>
      <c r="AY42" s="231"/>
      <c r="AZ42" s="230"/>
      <c r="BA42" s="232"/>
      <c r="BB42" s="231"/>
      <c r="BC42" s="231"/>
      <c r="BD42" s="230"/>
      <c r="BE42" s="232"/>
      <c r="BF42" s="230"/>
      <c r="BG42" s="232"/>
      <c r="BH42" s="231"/>
      <c r="BI42" s="232"/>
      <c r="BJ42" s="1147" t="s">
        <v>57</v>
      </c>
      <c r="BK42" s="1390">
        <f>SUM(H42:BJ44)/4</f>
        <v>0</v>
      </c>
    </row>
    <row r="43" spans="1:63" ht="3" customHeight="1">
      <c r="A43" s="1372"/>
      <c r="B43" s="907"/>
      <c r="C43" s="1384"/>
      <c r="D43" s="1384"/>
      <c r="E43" s="1386"/>
      <c r="F43" s="1382"/>
      <c r="G43" s="1383"/>
      <c r="H43" s="1382"/>
      <c r="I43" s="1383"/>
      <c r="J43" s="1382"/>
      <c r="K43" s="1383"/>
      <c r="L43" s="1382"/>
      <c r="M43" s="1383"/>
      <c r="N43" s="1382"/>
      <c r="O43" s="1383"/>
      <c r="P43" s="1382"/>
      <c r="Q43" s="1383"/>
      <c r="R43" s="1382"/>
      <c r="S43" s="1383"/>
      <c r="T43" s="1382"/>
      <c r="U43" s="1383"/>
      <c r="V43" s="1382"/>
      <c r="W43" s="1383"/>
      <c r="X43" s="1382"/>
      <c r="Y43" s="1383"/>
      <c r="Z43" s="1382"/>
      <c r="AA43" s="1383"/>
      <c r="AB43" s="1382"/>
      <c r="AC43" s="1383"/>
      <c r="AD43" s="1382"/>
      <c r="AE43" s="1383"/>
      <c r="AF43" s="1382"/>
      <c r="AG43" s="1383"/>
      <c r="AH43" s="1382"/>
      <c r="AI43" s="1383"/>
      <c r="AJ43" s="1382"/>
      <c r="AK43" s="1383"/>
      <c r="AL43" s="1382"/>
      <c r="AM43" s="1383"/>
      <c r="AN43" s="1382"/>
      <c r="AO43" s="1383"/>
      <c r="AP43" s="1382"/>
      <c r="AQ43" s="1383"/>
      <c r="AR43" s="1382"/>
      <c r="AS43" s="1383"/>
      <c r="AT43" s="1382"/>
      <c r="AU43" s="1383"/>
      <c r="AV43" s="1382"/>
      <c r="AW43" s="1383"/>
      <c r="AX43" s="1382"/>
      <c r="AY43" s="1383"/>
      <c r="AZ43" s="1382"/>
      <c r="BA43" s="1383"/>
      <c r="BB43" s="1382"/>
      <c r="BC43" s="1383"/>
      <c r="BD43" s="1382"/>
      <c r="BE43" s="1383"/>
      <c r="BF43" s="1382"/>
      <c r="BG43" s="1383"/>
      <c r="BH43" s="1382"/>
      <c r="BI43" s="1383"/>
      <c r="BJ43" s="1148"/>
      <c r="BK43" s="1390"/>
    </row>
    <row r="44" spans="1:63" ht="6" customHeight="1">
      <c r="A44" s="1372"/>
      <c r="B44" s="907"/>
      <c r="C44" s="1384"/>
      <c r="D44" s="1384"/>
      <c r="E44" s="1387"/>
      <c r="F44" s="233"/>
      <c r="G44" s="234"/>
      <c r="H44" s="233"/>
      <c r="I44" s="235"/>
      <c r="J44" s="233"/>
      <c r="K44" s="235"/>
      <c r="L44" s="233"/>
      <c r="M44" s="235"/>
      <c r="N44" s="233"/>
      <c r="O44" s="235"/>
      <c r="P44" s="233"/>
      <c r="Q44" s="235"/>
      <c r="R44" s="233"/>
      <c r="S44" s="235"/>
      <c r="T44" s="233"/>
      <c r="U44" s="235"/>
      <c r="V44" s="233"/>
      <c r="W44" s="235"/>
      <c r="X44" s="233"/>
      <c r="Y44" s="235"/>
      <c r="Z44" s="233"/>
      <c r="AA44" s="235"/>
      <c r="AB44" s="233"/>
      <c r="AC44" s="235"/>
      <c r="AD44" s="233"/>
      <c r="AE44" s="235"/>
      <c r="AF44" s="233"/>
      <c r="AG44" s="235"/>
      <c r="AH44" s="233"/>
      <c r="AI44" s="235"/>
      <c r="AJ44" s="233"/>
      <c r="AK44" s="235"/>
      <c r="AL44" s="233"/>
      <c r="AM44" s="235"/>
      <c r="AN44" s="233"/>
      <c r="AO44" s="235"/>
      <c r="AP44" s="234"/>
      <c r="AQ44" s="234"/>
      <c r="AR44" s="233"/>
      <c r="AS44" s="235"/>
      <c r="AT44" s="234"/>
      <c r="AU44" s="234"/>
      <c r="AV44" s="233"/>
      <c r="AW44" s="235"/>
      <c r="AX44" s="234"/>
      <c r="AY44" s="234"/>
      <c r="AZ44" s="233"/>
      <c r="BA44" s="235"/>
      <c r="BB44" s="234"/>
      <c r="BC44" s="234"/>
      <c r="BD44" s="233"/>
      <c r="BE44" s="235"/>
      <c r="BF44" s="233"/>
      <c r="BG44" s="235"/>
      <c r="BH44" s="234"/>
      <c r="BI44" s="235"/>
      <c r="BJ44" s="687"/>
      <c r="BK44" s="1390"/>
    </row>
    <row r="45" spans="1:63" ht="6" customHeight="1">
      <c r="A45" s="1372"/>
      <c r="B45" s="666">
        <v>11</v>
      </c>
      <c r="C45" s="1384"/>
      <c r="D45" s="1384"/>
      <c r="E45" s="1386"/>
      <c r="F45" s="230"/>
      <c r="G45" s="231"/>
      <c r="H45" s="236"/>
      <c r="I45" s="242"/>
      <c r="J45" s="236"/>
      <c r="K45" s="242"/>
      <c r="L45" s="236"/>
      <c r="M45" s="242"/>
      <c r="N45" s="236"/>
      <c r="O45" s="242"/>
      <c r="P45" s="236"/>
      <c r="Q45" s="242"/>
      <c r="R45" s="236"/>
      <c r="S45" s="242"/>
      <c r="T45" s="236"/>
      <c r="U45" s="242"/>
      <c r="V45" s="236"/>
      <c r="W45" s="242"/>
      <c r="X45" s="236"/>
      <c r="Y45" s="242"/>
      <c r="Z45" s="236"/>
      <c r="AA45" s="242"/>
      <c r="AB45" s="236"/>
      <c r="AC45" s="242"/>
      <c r="AD45" s="236"/>
      <c r="AE45" s="242"/>
      <c r="AF45" s="236"/>
      <c r="AG45" s="242"/>
      <c r="AH45" s="236"/>
      <c r="AI45" s="242"/>
      <c r="AJ45" s="236"/>
      <c r="AK45" s="242"/>
      <c r="AL45" s="236"/>
      <c r="AM45" s="242"/>
      <c r="AN45" s="236"/>
      <c r="AO45" s="242"/>
      <c r="AP45" s="231"/>
      <c r="AQ45" s="231"/>
      <c r="AR45" s="230"/>
      <c r="AS45" s="232"/>
      <c r="AT45" s="231"/>
      <c r="AU45" s="231"/>
      <c r="AV45" s="230"/>
      <c r="AW45" s="232"/>
      <c r="AX45" s="231"/>
      <c r="AY45" s="231"/>
      <c r="AZ45" s="230"/>
      <c r="BA45" s="232"/>
      <c r="BB45" s="231"/>
      <c r="BC45" s="231"/>
      <c r="BD45" s="230"/>
      <c r="BE45" s="232"/>
      <c r="BF45" s="230"/>
      <c r="BG45" s="232"/>
      <c r="BH45" s="231"/>
      <c r="BI45" s="232"/>
      <c r="BJ45" s="1147" t="s">
        <v>57</v>
      </c>
      <c r="BK45" s="1390">
        <f>SUM(H45:BJ47)/4</f>
        <v>0</v>
      </c>
    </row>
    <row r="46" spans="1:63" ht="3" customHeight="1">
      <c r="A46" s="1372"/>
      <c r="B46" s="907"/>
      <c r="C46" s="1384"/>
      <c r="D46" s="1384"/>
      <c r="E46" s="1386"/>
      <c r="F46" s="1382"/>
      <c r="G46" s="1383"/>
      <c r="H46" s="1382"/>
      <c r="I46" s="1383"/>
      <c r="J46" s="1382"/>
      <c r="K46" s="1383"/>
      <c r="L46" s="1382"/>
      <c r="M46" s="1383"/>
      <c r="N46" s="1382"/>
      <c r="O46" s="1383"/>
      <c r="P46" s="1382"/>
      <c r="Q46" s="1383"/>
      <c r="R46" s="1382"/>
      <c r="S46" s="1383"/>
      <c r="T46" s="1382"/>
      <c r="U46" s="1383"/>
      <c r="V46" s="1382"/>
      <c r="W46" s="1383"/>
      <c r="X46" s="1382"/>
      <c r="Y46" s="1383"/>
      <c r="Z46" s="1382"/>
      <c r="AA46" s="1383"/>
      <c r="AB46" s="1382"/>
      <c r="AC46" s="1383"/>
      <c r="AD46" s="1382"/>
      <c r="AE46" s="1383"/>
      <c r="AF46" s="1382"/>
      <c r="AG46" s="1383"/>
      <c r="AH46" s="1382"/>
      <c r="AI46" s="1383"/>
      <c r="AJ46" s="1382"/>
      <c r="AK46" s="1383"/>
      <c r="AL46" s="1382"/>
      <c r="AM46" s="1383"/>
      <c r="AN46" s="1382"/>
      <c r="AO46" s="1383"/>
      <c r="AP46" s="1382"/>
      <c r="AQ46" s="1383"/>
      <c r="AR46" s="1382"/>
      <c r="AS46" s="1383"/>
      <c r="AT46" s="1382"/>
      <c r="AU46" s="1383"/>
      <c r="AV46" s="1382"/>
      <c r="AW46" s="1383"/>
      <c r="AX46" s="1382"/>
      <c r="AY46" s="1383"/>
      <c r="AZ46" s="1382"/>
      <c r="BA46" s="1383"/>
      <c r="BB46" s="1382"/>
      <c r="BC46" s="1383"/>
      <c r="BD46" s="1382"/>
      <c r="BE46" s="1383"/>
      <c r="BF46" s="1382"/>
      <c r="BG46" s="1383"/>
      <c r="BH46" s="1382"/>
      <c r="BI46" s="1383"/>
      <c r="BJ46" s="1148"/>
      <c r="BK46" s="1390"/>
    </row>
    <row r="47" spans="1:63" ht="6" customHeight="1">
      <c r="A47" s="1372"/>
      <c r="B47" s="907"/>
      <c r="C47" s="1384"/>
      <c r="D47" s="1384"/>
      <c r="E47" s="1387"/>
      <c r="F47" s="233"/>
      <c r="G47" s="234"/>
      <c r="H47" s="233"/>
      <c r="I47" s="235"/>
      <c r="J47" s="233"/>
      <c r="K47" s="235"/>
      <c r="L47" s="233"/>
      <c r="M47" s="235"/>
      <c r="N47" s="233"/>
      <c r="O47" s="235"/>
      <c r="P47" s="233"/>
      <c r="Q47" s="235"/>
      <c r="R47" s="233"/>
      <c r="S47" s="235"/>
      <c r="T47" s="233"/>
      <c r="U47" s="235"/>
      <c r="V47" s="233"/>
      <c r="W47" s="235"/>
      <c r="X47" s="233"/>
      <c r="Y47" s="235"/>
      <c r="Z47" s="233"/>
      <c r="AA47" s="235"/>
      <c r="AB47" s="233"/>
      <c r="AC47" s="235"/>
      <c r="AD47" s="233"/>
      <c r="AE47" s="235"/>
      <c r="AF47" s="233"/>
      <c r="AG47" s="235"/>
      <c r="AH47" s="233"/>
      <c r="AI47" s="235"/>
      <c r="AJ47" s="233"/>
      <c r="AK47" s="235"/>
      <c r="AL47" s="233"/>
      <c r="AM47" s="235"/>
      <c r="AN47" s="233"/>
      <c r="AO47" s="235"/>
      <c r="AP47" s="234"/>
      <c r="AQ47" s="234"/>
      <c r="AR47" s="233"/>
      <c r="AS47" s="235"/>
      <c r="AT47" s="234"/>
      <c r="AU47" s="234"/>
      <c r="AV47" s="233"/>
      <c r="AW47" s="235"/>
      <c r="AX47" s="234"/>
      <c r="AY47" s="234"/>
      <c r="AZ47" s="233"/>
      <c r="BA47" s="235"/>
      <c r="BB47" s="234"/>
      <c r="BC47" s="234"/>
      <c r="BD47" s="233"/>
      <c r="BE47" s="235"/>
      <c r="BF47" s="233"/>
      <c r="BG47" s="235"/>
      <c r="BH47" s="234"/>
      <c r="BI47" s="235"/>
      <c r="BJ47" s="687"/>
      <c r="BK47" s="1390"/>
    </row>
    <row r="48" spans="1:63" ht="6" customHeight="1">
      <c r="A48" s="1372"/>
      <c r="B48" s="666">
        <v>12</v>
      </c>
      <c r="C48" s="1384"/>
      <c r="D48" s="1384"/>
      <c r="E48" s="1386"/>
      <c r="F48" s="230"/>
      <c r="G48" s="231"/>
      <c r="H48" s="236"/>
      <c r="I48" s="242"/>
      <c r="J48" s="236"/>
      <c r="K48" s="242"/>
      <c r="L48" s="236"/>
      <c r="M48" s="242"/>
      <c r="N48" s="236"/>
      <c r="O48" s="242"/>
      <c r="P48" s="236"/>
      <c r="Q48" s="242"/>
      <c r="R48" s="236"/>
      <c r="S48" s="242"/>
      <c r="T48" s="236"/>
      <c r="U48" s="242"/>
      <c r="V48" s="236"/>
      <c r="W48" s="242"/>
      <c r="X48" s="236"/>
      <c r="Y48" s="242"/>
      <c r="Z48" s="236"/>
      <c r="AA48" s="242"/>
      <c r="AB48" s="236"/>
      <c r="AC48" s="242"/>
      <c r="AD48" s="236"/>
      <c r="AE48" s="242"/>
      <c r="AF48" s="236"/>
      <c r="AG48" s="242"/>
      <c r="AH48" s="236"/>
      <c r="AI48" s="242"/>
      <c r="AJ48" s="236"/>
      <c r="AK48" s="242"/>
      <c r="AL48" s="236"/>
      <c r="AM48" s="242"/>
      <c r="AN48" s="236"/>
      <c r="AO48" s="242"/>
      <c r="AP48" s="231"/>
      <c r="AQ48" s="231"/>
      <c r="AR48" s="230"/>
      <c r="AS48" s="232"/>
      <c r="AT48" s="231"/>
      <c r="AU48" s="231"/>
      <c r="AV48" s="230"/>
      <c r="AW48" s="232"/>
      <c r="AX48" s="231"/>
      <c r="AY48" s="231"/>
      <c r="AZ48" s="230"/>
      <c r="BA48" s="232"/>
      <c r="BB48" s="231"/>
      <c r="BC48" s="231"/>
      <c r="BD48" s="230"/>
      <c r="BE48" s="232"/>
      <c r="BF48" s="230"/>
      <c r="BG48" s="232"/>
      <c r="BH48" s="231"/>
      <c r="BI48" s="232"/>
      <c r="BJ48" s="1147" t="s">
        <v>57</v>
      </c>
      <c r="BK48" s="1390">
        <f>SUM(H48:BI50)/4</f>
        <v>0</v>
      </c>
    </row>
    <row r="49" spans="1:63" ht="3" customHeight="1">
      <c r="A49" s="1372"/>
      <c r="B49" s="907"/>
      <c r="C49" s="1384"/>
      <c r="D49" s="1384"/>
      <c r="E49" s="1386"/>
      <c r="F49" s="1382"/>
      <c r="G49" s="1383"/>
      <c r="H49" s="1382"/>
      <c r="I49" s="1383"/>
      <c r="J49" s="1382"/>
      <c r="K49" s="1383"/>
      <c r="L49" s="1382"/>
      <c r="M49" s="1383"/>
      <c r="N49" s="1382"/>
      <c r="O49" s="1383"/>
      <c r="P49" s="1382"/>
      <c r="Q49" s="1383"/>
      <c r="R49" s="1382"/>
      <c r="S49" s="1383"/>
      <c r="T49" s="1382"/>
      <c r="U49" s="1383"/>
      <c r="V49" s="1382"/>
      <c r="W49" s="1383"/>
      <c r="X49" s="1382"/>
      <c r="Y49" s="1383"/>
      <c r="Z49" s="1382"/>
      <c r="AA49" s="1383"/>
      <c r="AB49" s="1382"/>
      <c r="AC49" s="1383"/>
      <c r="AD49" s="1382"/>
      <c r="AE49" s="1383"/>
      <c r="AF49" s="1382"/>
      <c r="AG49" s="1383"/>
      <c r="AH49" s="1382"/>
      <c r="AI49" s="1383"/>
      <c r="AJ49" s="1382"/>
      <c r="AK49" s="1383"/>
      <c r="AL49" s="1382"/>
      <c r="AM49" s="1383"/>
      <c r="AN49" s="1382"/>
      <c r="AO49" s="1383"/>
      <c r="AP49" s="1382"/>
      <c r="AQ49" s="1383"/>
      <c r="AR49" s="1382"/>
      <c r="AS49" s="1383"/>
      <c r="AT49" s="1382"/>
      <c r="AU49" s="1383"/>
      <c r="AV49" s="1382"/>
      <c r="AW49" s="1383"/>
      <c r="AX49" s="1382"/>
      <c r="AY49" s="1383"/>
      <c r="AZ49" s="1382"/>
      <c r="BA49" s="1383"/>
      <c r="BB49" s="1382"/>
      <c r="BC49" s="1383"/>
      <c r="BD49" s="1382"/>
      <c r="BE49" s="1383"/>
      <c r="BF49" s="1382"/>
      <c r="BG49" s="1383"/>
      <c r="BH49" s="1382"/>
      <c r="BI49" s="1383"/>
      <c r="BJ49" s="1148"/>
      <c r="BK49" s="1390"/>
    </row>
    <row r="50" spans="1:63" ht="6" customHeight="1">
      <c r="A50" s="1372"/>
      <c r="B50" s="691"/>
      <c r="C50" s="1384"/>
      <c r="D50" s="1384"/>
      <c r="E50" s="1387"/>
      <c r="F50" s="233"/>
      <c r="G50" s="234"/>
      <c r="H50" s="233"/>
      <c r="I50" s="235"/>
      <c r="J50" s="233"/>
      <c r="K50" s="235"/>
      <c r="L50" s="233"/>
      <c r="M50" s="235"/>
      <c r="N50" s="233"/>
      <c r="O50" s="235"/>
      <c r="P50" s="233"/>
      <c r="Q50" s="235"/>
      <c r="R50" s="233"/>
      <c r="S50" s="235"/>
      <c r="T50" s="233"/>
      <c r="U50" s="235"/>
      <c r="V50" s="233"/>
      <c r="W50" s="235"/>
      <c r="X50" s="233"/>
      <c r="Y50" s="235"/>
      <c r="Z50" s="233"/>
      <c r="AA50" s="235"/>
      <c r="AB50" s="233"/>
      <c r="AC50" s="235"/>
      <c r="AD50" s="233"/>
      <c r="AE50" s="235"/>
      <c r="AF50" s="233"/>
      <c r="AG50" s="235"/>
      <c r="AH50" s="233"/>
      <c r="AI50" s="235"/>
      <c r="AJ50" s="233"/>
      <c r="AK50" s="235"/>
      <c r="AL50" s="233"/>
      <c r="AM50" s="235"/>
      <c r="AN50" s="233"/>
      <c r="AO50" s="235"/>
      <c r="AP50" s="234"/>
      <c r="AQ50" s="234"/>
      <c r="AR50" s="233"/>
      <c r="AS50" s="235"/>
      <c r="AT50" s="234"/>
      <c r="AU50" s="234"/>
      <c r="AV50" s="233"/>
      <c r="AW50" s="235"/>
      <c r="AX50" s="234"/>
      <c r="AY50" s="234"/>
      <c r="AZ50" s="233"/>
      <c r="BA50" s="235"/>
      <c r="BB50" s="234"/>
      <c r="BC50" s="234"/>
      <c r="BD50" s="233"/>
      <c r="BE50" s="235"/>
      <c r="BF50" s="233"/>
      <c r="BG50" s="235"/>
      <c r="BH50" s="234"/>
      <c r="BI50" s="235"/>
      <c r="BJ50" s="687"/>
      <c r="BK50" s="1390"/>
    </row>
    <row r="51" spans="1:63" ht="6" customHeight="1">
      <c r="A51" s="1372"/>
      <c r="B51" s="907">
        <v>13</v>
      </c>
      <c r="C51" s="1384"/>
      <c r="D51" s="1384"/>
      <c r="E51" s="1386"/>
      <c r="F51" s="230"/>
      <c r="G51" s="231"/>
      <c r="H51" s="236"/>
      <c r="I51" s="242"/>
      <c r="J51" s="236"/>
      <c r="K51" s="242"/>
      <c r="L51" s="236"/>
      <c r="M51" s="242"/>
      <c r="N51" s="236"/>
      <c r="O51" s="242"/>
      <c r="P51" s="236"/>
      <c r="Q51" s="242"/>
      <c r="R51" s="236"/>
      <c r="S51" s="242"/>
      <c r="T51" s="236"/>
      <c r="U51" s="242"/>
      <c r="V51" s="236"/>
      <c r="W51" s="242"/>
      <c r="X51" s="236"/>
      <c r="Y51" s="242"/>
      <c r="Z51" s="236"/>
      <c r="AA51" s="242"/>
      <c r="AB51" s="236"/>
      <c r="AC51" s="242"/>
      <c r="AD51" s="236"/>
      <c r="AE51" s="242"/>
      <c r="AF51" s="236"/>
      <c r="AG51" s="242"/>
      <c r="AH51" s="236"/>
      <c r="AI51" s="242"/>
      <c r="AJ51" s="236"/>
      <c r="AK51" s="242"/>
      <c r="AL51" s="236"/>
      <c r="AM51" s="242"/>
      <c r="AN51" s="236"/>
      <c r="AO51" s="242"/>
      <c r="AP51" s="231"/>
      <c r="AQ51" s="231"/>
      <c r="AR51" s="230"/>
      <c r="AS51" s="232"/>
      <c r="AT51" s="231"/>
      <c r="AU51" s="231"/>
      <c r="AV51" s="230"/>
      <c r="AW51" s="232"/>
      <c r="AX51" s="231"/>
      <c r="AY51" s="231"/>
      <c r="AZ51" s="230"/>
      <c r="BA51" s="232"/>
      <c r="BB51" s="231"/>
      <c r="BC51" s="231"/>
      <c r="BD51" s="230"/>
      <c r="BE51" s="232"/>
      <c r="BF51" s="230"/>
      <c r="BG51" s="232"/>
      <c r="BH51" s="231"/>
      <c r="BI51" s="232"/>
      <c r="BJ51" s="1147" t="s">
        <v>57</v>
      </c>
      <c r="BK51" s="1390">
        <f>SUM(H51:BJ53)/4</f>
        <v>0</v>
      </c>
    </row>
    <row r="52" spans="1:63" ht="3" customHeight="1">
      <c r="A52" s="1372"/>
      <c r="B52" s="907"/>
      <c r="C52" s="1384"/>
      <c r="D52" s="1384"/>
      <c r="E52" s="1386"/>
      <c r="F52" s="1382"/>
      <c r="G52" s="1383"/>
      <c r="H52" s="1382"/>
      <c r="I52" s="1383"/>
      <c r="J52" s="1382"/>
      <c r="K52" s="1383"/>
      <c r="L52" s="1382"/>
      <c r="M52" s="1383"/>
      <c r="N52" s="1382"/>
      <c r="O52" s="1383"/>
      <c r="P52" s="1382"/>
      <c r="Q52" s="1383"/>
      <c r="R52" s="1382"/>
      <c r="S52" s="1383"/>
      <c r="T52" s="1382"/>
      <c r="U52" s="1383"/>
      <c r="V52" s="1382"/>
      <c r="W52" s="1383"/>
      <c r="X52" s="1382"/>
      <c r="Y52" s="1383"/>
      <c r="Z52" s="1382"/>
      <c r="AA52" s="1383"/>
      <c r="AB52" s="1382"/>
      <c r="AC52" s="1383"/>
      <c r="AD52" s="1382"/>
      <c r="AE52" s="1383"/>
      <c r="AF52" s="1382"/>
      <c r="AG52" s="1383"/>
      <c r="AH52" s="1382"/>
      <c r="AI52" s="1383"/>
      <c r="AJ52" s="1382"/>
      <c r="AK52" s="1383"/>
      <c r="AL52" s="1382"/>
      <c r="AM52" s="1383"/>
      <c r="AN52" s="1382"/>
      <c r="AO52" s="1383"/>
      <c r="AP52" s="1382"/>
      <c r="AQ52" s="1383"/>
      <c r="AR52" s="1382"/>
      <c r="AS52" s="1383"/>
      <c r="AT52" s="1382"/>
      <c r="AU52" s="1383"/>
      <c r="AV52" s="1382"/>
      <c r="AW52" s="1383"/>
      <c r="AX52" s="1382"/>
      <c r="AY52" s="1383"/>
      <c r="AZ52" s="1382"/>
      <c r="BA52" s="1383"/>
      <c r="BB52" s="1382"/>
      <c r="BC52" s="1383"/>
      <c r="BD52" s="1382"/>
      <c r="BE52" s="1383"/>
      <c r="BF52" s="1382"/>
      <c r="BG52" s="1383"/>
      <c r="BH52" s="1382"/>
      <c r="BI52" s="1383"/>
      <c r="BJ52" s="1148"/>
      <c r="BK52" s="1390"/>
    </row>
    <row r="53" spans="1:63" ht="6" customHeight="1">
      <c r="A53" s="1372"/>
      <c r="B53" s="907"/>
      <c r="C53" s="1384"/>
      <c r="D53" s="1384"/>
      <c r="E53" s="1387"/>
      <c r="F53" s="233"/>
      <c r="G53" s="234"/>
      <c r="H53" s="233"/>
      <c r="I53" s="235"/>
      <c r="J53" s="233"/>
      <c r="K53" s="235"/>
      <c r="L53" s="233"/>
      <c r="M53" s="235"/>
      <c r="N53" s="233"/>
      <c r="O53" s="235"/>
      <c r="P53" s="233"/>
      <c r="Q53" s="235"/>
      <c r="R53" s="233"/>
      <c r="S53" s="235"/>
      <c r="T53" s="233"/>
      <c r="U53" s="235"/>
      <c r="V53" s="233"/>
      <c r="W53" s="235"/>
      <c r="X53" s="233"/>
      <c r="Y53" s="235"/>
      <c r="Z53" s="233"/>
      <c r="AA53" s="235"/>
      <c r="AB53" s="233"/>
      <c r="AC53" s="235"/>
      <c r="AD53" s="233"/>
      <c r="AE53" s="235"/>
      <c r="AF53" s="233"/>
      <c r="AG53" s="235"/>
      <c r="AH53" s="233"/>
      <c r="AI53" s="235"/>
      <c r="AJ53" s="233"/>
      <c r="AK53" s="235"/>
      <c r="AL53" s="233"/>
      <c r="AM53" s="235"/>
      <c r="AN53" s="233"/>
      <c r="AO53" s="235"/>
      <c r="AP53" s="234"/>
      <c r="AQ53" s="234"/>
      <c r="AR53" s="233"/>
      <c r="AS53" s="235"/>
      <c r="AT53" s="234"/>
      <c r="AU53" s="234"/>
      <c r="AV53" s="233"/>
      <c r="AW53" s="235"/>
      <c r="AX53" s="234"/>
      <c r="AY53" s="234"/>
      <c r="AZ53" s="233"/>
      <c r="BA53" s="235"/>
      <c r="BB53" s="234"/>
      <c r="BC53" s="234"/>
      <c r="BD53" s="233"/>
      <c r="BE53" s="235"/>
      <c r="BF53" s="233"/>
      <c r="BG53" s="235"/>
      <c r="BH53" s="234"/>
      <c r="BI53" s="235"/>
      <c r="BJ53" s="687"/>
      <c r="BK53" s="1390"/>
    </row>
    <row r="54" spans="1:63" ht="6" customHeight="1">
      <c r="A54" s="1372"/>
      <c r="B54" s="666">
        <v>14</v>
      </c>
      <c r="C54" s="1384"/>
      <c r="D54" s="1384"/>
      <c r="E54" s="1385"/>
      <c r="F54" s="230"/>
      <c r="G54" s="231"/>
      <c r="H54" s="236"/>
      <c r="I54" s="242"/>
      <c r="J54" s="236"/>
      <c r="K54" s="242"/>
      <c r="L54" s="236"/>
      <c r="M54" s="242"/>
      <c r="N54" s="236"/>
      <c r="O54" s="242"/>
      <c r="P54" s="236"/>
      <c r="Q54" s="242"/>
      <c r="R54" s="236"/>
      <c r="S54" s="242"/>
      <c r="T54" s="236"/>
      <c r="U54" s="242"/>
      <c r="V54" s="236"/>
      <c r="W54" s="242"/>
      <c r="X54" s="236"/>
      <c r="Y54" s="242"/>
      <c r="Z54" s="236"/>
      <c r="AA54" s="242"/>
      <c r="AB54" s="236"/>
      <c r="AC54" s="242"/>
      <c r="AD54" s="236"/>
      <c r="AE54" s="242"/>
      <c r="AF54" s="236"/>
      <c r="AG54" s="242"/>
      <c r="AH54" s="236"/>
      <c r="AI54" s="242"/>
      <c r="AJ54" s="236"/>
      <c r="AK54" s="242"/>
      <c r="AL54" s="236"/>
      <c r="AM54" s="242"/>
      <c r="AN54" s="236"/>
      <c r="AO54" s="242"/>
      <c r="AP54" s="231"/>
      <c r="AQ54" s="231"/>
      <c r="AR54" s="230"/>
      <c r="AS54" s="232"/>
      <c r="AT54" s="231"/>
      <c r="AU54" s="231"/>
      <c r="AV54" s="230"/>
      <c r="AW54" s="232"/>
      <c r="AX54" s="231"/>
      <c r="AY54" s="231"/>
      <c r="AZ54" s="230"/>
      <c r="BA54" s="232"/>
      <c r="BB54" s="231"/>
      <c r="BC54" s="231"/>
      <c r="BD54" s="230"/>
      <c r="BE54" s="232"/>
      <c r="BF54" s="230"/>
      <c r="BG54" s="232"/>
      <c r="BH54" s="231"/>
      <c r="BI54" s="232"/>
      <c r="BJ54" s="1147" t="s">
        <v>57</v>
      </c>
      <c r="BK54" s="1391">
        <f>SUM(H54:BJ56)/4</f>
        <v>0</v>
      </c>
    </row>
    <row r="55" spans="1:63" ht="3" customHeight="1">
      <c r="A55" s="1372"/>
      <c r="B55" s="907"/>
      <c r="C55" s="1384"/>
      <c r="D55" s="1384"/>
      <c r="E55" s="1386"/>
      <c r="F55" s="1382"/>
      <c r="G55" s="1383"/>
      <c r="H55" s="1382"/>
      <c r="I55" s="1383"/>
      <c r="J55" s="1382"/>
      <c r="K55" s="1383"/>
      <c r="L55" s="1382"/>
      <c r="M55" s="1383"/>
      <c r="N55" s="1382"/>
      <c r="O55" s="1383"/>
      <c r="P55" s="1382"/>
      <c r="Q55" s="1383"/>
      <c r="R55" s="1382"/>
      <c r="S55" s="1383"/>
      <c r="T55" s="1382"/>
      <c r="U55" s="1383"/>
      <c r="V55" s="1382"/>
      <c r="W55" s="1383"/>
      <c r="X55" s="1382"/>
      <c r="Y55" s="1383"/>
      <c r="Z55" s="1382"/>
      <c r="AA55" s="1383"/>
      <c r="AB55" s="1382"/>
      <c r="AC55" s="1383"/>
      <c r="AD55" s="1382"/>
      <c r="AE55" s="1383"/>
      <c r="AF55" s="1382"/>
      <c r="AG55" s="1383"/>
      <c r="AH55" s="1382"/>
      <c r="AI55" s="1383"/>
      <c r="AJ55" s="1382"/>
      <c r="AK55" s="1383"/>
      <c r="AL55" s="1382"/>
      <c r="AM55" s="1383"/>
      <c r="AN55" s="1382"/>
      <c r="AO55" s="1383"/>
      <c r="AP55" s="1382"/>
      <c r="AQ55" s="1383"/>
      <c r="AR55" s="1382"/>
      <c r="AS55" s="1383"/>
      <c r="AT55" s="1382"/>
      <c r="AU55" s="1383"/>
      <c r="AV55" s="1382"/>
      <c r="AW55" s="1383"/>
      <c r="AX55" s="1382"/>
      <c r="AY55" s="1383"/>
      <c r="AZ55" s="1382"/>
      <c r="BA55" s="1383"/>
      <c r="BB55" s="1382"/>
      <c r="BC55" s="1383"/>
      <c r="BD55" s="1382"/>
      <c r="BE55" s="1383"/>
      <c r="BF55" s="1382"/>
      <c r="BG55" s="1383"/>
      <c r="BH55" s="1382"/>
      <c r="BI55" s="1383"/>
      <c r="BJ55" s="1148"/>
      <c r="BK55" s="1391"/>
    </row>
    <row r="56" spans="1:63" ht="6" customHeight="1">
      <c r="A56" s="1372"/>
      <c r="B56" s="691"/>
      <c r="C56" s="1384"/>
      <c r="D56" s="1384"/>
      <c r="E56" s="1387"/>
      <c r="F56" s="233"/>
      <c r="G56" s="234"/>
      <c r="H56" s="233"/>
      <c r="I56" s="235"/>
      <c r="J56" s="233"/>
      <c r="K56" s="235"/>
      <c r="L56" s="233"/>
      <c r="M56" s="235"/>
      <c r="N56" s="233"/>
      <c r="O56" s="235"/>
      <c r="P56" s="233"/>
      <c r="Q56" s="235"/>
      <c r="R56" s="233"/>
      <c r="S56" s="235"/>
      <c r="T56" s="233"/>
      <c r="U56" s="235"/>
      <c r="V56" s="233"/>
      <c r="W56" s="235"/>
      <c r="X56" s="233"/>
      <c r="Y56" s="235"/>
      <c r="Z56" s="233"/>
      <c r="AA56" s="235"/>
      <c r="AB56" s="233"/>
      <c r="AC56" s="235"/>
      <c r="AD56" s="233"/>
      <c r="AE56" s="235"/>
      <c r="AF56" s="233"/>
      <c r="AG56" s="235"/>
      <c r="AH56" s="233"/>
      <c r="AI56" s="235"/>
      <c r="AJ56" s="233"/>
      <c r="AK56" s="235"/>
      <c r="AL56" s="233"/>
      <c r="AM56" s="235"/>
      <c r="AN56" s="233"/>
      <c r="AO56" s="235"/>
      <c r="AP56" s="234"/>
      <c r="AQ56" s="234"/>
      <c r="AR56" s="233"/>
      <c r="AS56" s="235"/>
      <c r="AT56" s="234"/>
      <c r="AU56" s="234"/>
      <c r="AV56" s="233"/>
      <c r="AW56" s="235"/>
      <c r="AX56" s="234"/>
      <c r="AY56" s="234"/>
      <c r="AZ56" s="233"/>
      <c r="BA56" s="235"/>
      <c r="BB56" s="234"/>
      <c r="BC56" s="234"/>
      <c r="BD56" s="233"/>
      <c r="BE56" s="235"/>
      <c r="BF56" s="233"/>
      <c r="BG56" s="235"/>
      <c r="BH56" s="234"/>
      <c r="BI56" s="235"/>
      <c r="BJ56" s="687"/>
      <c r="BK56" s="1391"/>
    </row>
    <row r="57" spans="1:63" ht="6" customHeight="1">
      <c r="A57" s="1372"/>
      <c r="B57" s="907">
        <v>15</v>
      </c>
      <c r="C57" s="1384"/>
      <c r="D57" s="1384"/>
      <c r="E57" s="1385"/>
      <c r="F57" s="230"/>
      <c r="G57" s="231"/>
      <c r="H57" s="236"/>
      <c r="I57" s="242"/>
      <c r="J57" s="236"/>
      <c r="K57" s="242"/>
      <c r="L57" s="236"/>
      <c r="M57" s="242"/>
      <c r="N57" s="236"/>
      <c r="O57" s="242"/>
      <c r="P57" s="236"/>
      <c r="Q57" s="242"/>
      <c r="R57" s="236"/>
      <c r="S57" s="242"/>
      <c r="T57" s="236"/>
      <c r="U57" s="242"/>
      <c r="V57" s="236"/>
      <c r="W57" s="242"/>
      <c r="X57" s="236"/>
      <c r="Y57" s="242"/>
      <c r="Z57" s="236"/>
      <c r="AA57" s="242"/>
      <c r="AB57" s="236"/>
      <c r="AC57" s="242"/>
      <c r="AD57" s="236"/>
      <c r="AE57" s="242"/>
      <c r="AF57" s="236"/>
      <c r="AG57" s="242"/>
      <c r="AH57" s="236"/>
      <c r="AI57" s="242"/>
      <c r="AJ57" s="236"/>
      <c r="AK57" s="242"/>
      <c r="AL57" s="236"/>
      <c r="AM57" s="242"/>
      <c r="AN57" s="236"/>
      <c r="AO57" s="242"/>
      <c r="AP57" s="231"/>
      <c r="AQ57" s="231"/>
      <c r="AR57" s="230"/>
      <c r="AS57" s="232"/>
      <c r="AT57" s="231"/>
      <c r="AU57" s="231"/>
      <c r="AV57" s="230"/>
      <c r="AW57" s="232"/>
      <c r="AX57" s="231"/>
      <c r="AY57" s="231"/>
      <c r="AZ57" s="230"/>
      <c r="BA57" s="232"/>
      <c r="BB57" s="231"/>
      <c r="BC57" s="231"/>
      <c r="BD57" s="230"/>
      <c r="BE57" s="232"/>
      <c r="BF57" s="230"/>
      <c r="BG57" s="232"/>
      <c r="BH57" s="231"/>
      <c r="BI57" s="232"/>
      <c r="BJ57" s="1147" t="s">
        <v>57</v>
      </c>
      <c r="BK57" s="1391">
        <f>SUM(H57:BJ59)/4</f>
        <v>0</v>
      </c>
    </row>
    <row r="58" spans="1:63" ht="3" customHeight="1">
      <c r="A58" s="1372"/>
      <c r="B58" s="907"/>
      <c r="C58" s="1384"/>
      <c r="D58" s="1384"/>
      <c r="E58" s="1386"/>
      <c r="F58" s="1382"/>
      <c r="G58" s="1383"/>
      <c r="H58" s="1382"/>
      <c r="I58" s="1383"/>
      <c r="J58" s="1382"/>
      <c r="K58" s="1383"/>
      <c r="L58" s="1382"/>
      <c r="M58" s="1383"/>
      <c r="N58" s="1382"/>
      <c r="O58" s="1383"/>
      <c r="P58" s="1382"/>
      <c r="Q58" s="1383"/>
      <c r="R58" s="1382"/>
      <c r="S58" s="1383"/>
      <c r="T58" s="1382"/>
      <c r="U58" s="1383"/>
      <c r="V58" s="1382"/>
      <c r="W58" s="1383"/>
      <c r="X58" s="1382"/>
      <c r="Y58" s="1383"/>
      <c r="Z58" s="1382"/>
      <c r="AA58" s="1383"/>
      <c r="AB58" s="1382"/>
      <c r="AC58" s="1383"/>
      <c r="AD58" s="1382"/>
      <c r="AE58" s="1383"/>
      <c r="AF58" s="1382"/>
      <c r="AG58" s="1383"/>
      <c r="AH58" s="1382"/>
      <c r="AI58" s="1383"/>
      <c r="AJ58" s="1382"/>
      <c r="AK58" s="1383"/>
      <c r="AL58" s="1382"/>
      <c r="AM58" s="1383"/>
      <c r="AN58" s="1382"/>
      <c r="AO58" s="1383"/>
      <c r="AP58" s="1382"/>
      <c r="AQ58" s="1383"/>
      <c r="AR58" s="1382"/>
      <c r="AS58" s="1383"/>
      <c r="AT58" s="1382"/>
      <c r="AU58" s="1383"/>
      <c r="AV58" s="1382"/>
      <c r="AW58" s="1383"/>
      <c r="AX58" s="1382"/>
      <c r="AY58" s="1383"/>
      <c r="AZ58" s="1382"/>
      <c r="BA58" s="1383"/>
      <c r="BB58" s="1382"/>
      <c r="BC58" s="1383"/>
      <c r="BD58" s="1382"/>
      <c r="BE58" s="1383"/>
      <c r="BF58" s="1382"/>
      <c r="BG58" s="1383"/>
      <c r="BH58" s="1382"/>
      <c r="BI58" s="1383"/>
      <c r="BJ58" s="1148"/>
      <c r="BK58" s="1391"/>
    </row>
    <row r="59" spans="1:63" ht="6" customHeight="1">
      <c r="A59" s="1372"/>
      <c r="B59" s="691"/>
      <c r="C59" s="1384"/>
      <c r="D59" s="1384"/>
      <c r="E59" s="1387"/>
      <c r="F59" s="233"/>
      <c r="G59" s="234"/>
      <c r="H59" s="233"/>
      <c r="I59" s="235"/>
      <c r="J59" s="233"/>
      <c r="K59" s="235"/>
      <c r="L59" s="233"/>
      <c r="M59" s="235"/>
      <c r="N59" s="233"/>
      <c r="O59" s="235"/>
      <c r="P59" s="233"/>
      <c r="Q59" s="235"/>
      <c r="R59" s="233"/>
      <c r="S59" s="235"/>
      <c r="T59" s="233"/>
      <c r="U59" s="235"/>
      <c r="V59" s="233"/>
      <c r="W59" s="235"/>
      <c r="X59" s="233"/>
      <c r="Y59" s="235"/>
      <c r="Z59" s="233"/>
      <c r="AA59" s="235"/>
      <c r="AB59" s="233"/>
      <c r="AC59" s="235"/>
      <c r="AD59" s="233"/>
      <c r="AE59" s="235"/>
      <c r="AF59" s="233"/>
      <c r="AG59" s="235"/>
      <c r="AH59" s="233"/>
      <c r="AI59" s="235"/>
      <c r="AJ59" s="233"/>
      <c r="AK59" s="235"/>
      <c r="AL59" s="233"/>
      <c r="AM59" s="235"/>
      <c r="AN59" s="233"/>
      <c r="AO59" s="235"/>
      <c r="AP59" s="234"/>
      <c r="AQ59" s="234"/>
      <c r="AR59" s="233"/>
      <c r="AS59" s="235"/>
      <c r="AT59" s="234"/>
      <c r="AU59" s="234"/>
      <c r="AV59" s="233"/>
      <c r="AW59" s="235"/>
      <c r="AX59" s="234"/>
      <c r="AY59" s="234"/>
      <c r="AZ59" s="233"/>
      <c r="BA59" s="235"/>
      <c r="BB59" s="234"/>
      <c r="BC59" s="234"/>
      <c r="BD59" s="233"/>
      <c r="BE59" s="235"/>
      <c r="BF59" s="233"/>
      <c r="BG59" s="235"/>
      <c r="BH59" s="234"/>
      <c r="BI59" s="235"/>
      <c r="BJ59" s="687"/>
      <c r="BK59" s="1391"/>
    </row>
    <row r="60" spans="1:63" ht="6" customHeight="1">
      <c r="A60" s="1372"/>
      <c r="B60" s="907">
        <v>16</v>
      </c>
      <c r="C60" s="1384"/>
      <c r="D60" s="1384"/>
      <c r="E60" s="1386"/>
      <c r="F60" s="230"/>
      <c r="G60" s="231"/>
      <c r="H60" s="236"/>
      <c r="I60" s="242"/>
      <c r="J60" s="236"/>
      <c r="K60" s="242"/>
      <c r="L60" s="236"/>
      <c r="M60" s="242"/>
      <c r="N60" s="236"/>
      <c r="O60" s="242"/>
      <c r="P60" s="236"/>
      <c r="Q60" s="242"/>
      <c r="R60" s="236"/>
      <c r="S60" s="242"/>
      <c r="T60" s="236"/>
      <c r="U60" s="242"/>
      <c r="V60" s="236"/>
      <c r="W60" s="242"/>
      <c r="X60" s="236"/>
      <c r="Y60" s="242"/>
      <c r="Z60" s="236"/>
      <c r="AA60" s="242"/>
      <c r="AB60" s="236"/>
      <c r="AC60" s="242"/>
      <c r="AD60" s="236"/>
      <c r="AE60" s="242"/>
      <c r="AF60" s="236"/>
      <c r="AG60" s="242"/>
      <c r="AH60" s="236"/>
      <c r="AI60" s="242"/>
      <c r="AJ60" s="236"/>
      <c r="AK60" s="242"/>
      <c r="AL60" s="236"/>
      <c r="AM60" s="242"/>
      <c r="AN60" s="236"/>
      <c r="AO60" s="242"/>
      <c r="AP60" s="231"/>
      <c r="AQ60" s="231"/>
      <c r="AR60" s="230"/>
      <c r="AS60" s="232"/>
      <c r="AT60" s="231"/>
      <c r="AU60" s="231"/>
      <c r="AV60" s="230"/>
      <c r="AW60" s="232"/>
      <c r="AX60" s="231"/>
      <c r="AY60" s="231"/>
      <c r="AZ60" s="230"/>
      <c r="BA60" s="232"/>
      <c r="BB60" s="231"/>
      <c r="BC60" s="231"/>
      <c r="BD60" s="230"/>
      <c r="BE60" s="232"/>
      <c r="BF60" s="230"/>
      <c r="BG60" s="232"/>
      <c r="BH60" s="231"/>
      <c r="BI60" s="232"/>
      <c r="BJ60" s="1147" t="s">
        <v>57</v>
      </c>
      <c r="BK60" s="1391">
        <f>SUM(H60:BJ62)/4</f>
        <v>0</v>
      </c>
    </row>
    <row r="61" spans="1:63" ht="3" customHeight="1">
      <c r="A61" s="1372"/>
      <c r="B61" s="907"/>
      <c r="C61" s="1384"/>
      <c r="D61" s="1384"/>
      <c r="E61" s="1386"/>
      <c r="F61" s="1382"/>
      <c r="G61" s="1383"/>
      <c r="H61" s="1382"/>
      <c r="I61" s="1383"/>
      <c r="J61" s="1382"/>
      <c r="K61" s="1383"/>
      <c r="L61" s="1382"/>
      <c r="M61" s="1383"/>
      <c r="N61" s="1382"/>
      <c r="O61" s="1383"/>
      <c r="P61" s="1382"/>
      <c r="Q61" s="1383"/>
      <c r="R61" s="1382"/>
      <c r="S61" s="1383"/>
      <c r="T61" s="1382"/>
      <c r="U61" s="1383"/>
      <c r="V61" s="1382"/>
      <c r="W61" s="1383"/>
      <c r="X61" s="1382"/>
      <c r="Y61" s="1383"/>
      <c r="Z61" s="1382"/>
      <c r="AA61" s="1383"/>
      <c r="AB61" s="1382"/>
      <c r="AC61" s="1383"/>
      <c r="AD61" s="1382"/>
      <c r="AE61" s="1383"/>
      <c r="AF61" s="1382"/>
      <c r="AG61" s="1383"/>
      <c r="AH61" s="1382"/>
      <c r="AI61" s="1383"/>
      <c r="AJ61" s="1382"/>
      <c r="AK61" s="1383"/>
      <c r="AL61" s="1382"/>
      <c r="AM61" s="1383"/>
      <c r="AN61" s="1382"/>
      <c r="AO61" s="1383"/>
      <c r="AP61" s="1382"/>
      <c r="AQ61" s="1383"/>
      <c r="AR61" s="1382"/>
      <c r="AS61" s="1383"/>
      <c r="AT61" s="1382"/>
      <c r="AU61" s="1383"/>
      <c r="AV61" s="1382"/>
      <c r="AW61" s="1383"/>
      <c r="AX61" s="1382"/>
      <c r="AY61" s="1383"/>
      <c r="AZ61" s="1382"/>
      <c r="BA61" s="1383"/>
      <c r="BB61" s="1382"/>
      <c r="BC61" s="1383"/>
      <c r="BD61" s="1382"/>
      <c r="BE61" s="1383"/>
      <c r="BF61" s="1382"/>
      <c r="BG61" s="1383"/>
      <c r="BH61" s="1382"/>
      <c r="BI61" s="1383"/>
      <c r="BJ61" s="1148"/>
      <c r="BK61" s="1391"/>
    </row>
    <row r="62" spans="1:63" ht="6" customHeight="1">
      <c r="A62" s="1372"/>
      <c r="B62" s="907"/>
      <c r="C62" s="1384"/>
      <c r="D62" s="1384"/>
      <c r="E62" s="1387"/>
      <c r="F62" s="233"/>
      <c r="G62" s="234"/>
      <c r="H62" s="233"/>
      <c r="I62" s="235"/>
      <c r="J62" s="233"/>
      <c r="K62" s="235"/>
      <c r="L62" s="233"/>
      <c r="M62" s="235"/>
      <c r="N62" s="233"/>
      <c r="O62" s="235"/>
      <c r="P62" s="233"/>
      <c r="Q62" s="235"/>
      <c r="R62" s="233"/>
      <c r="S62" s="235"/>
      <c r="T62" s="233"/>
      <c r="U62" s="235"/>
      <c r="V62" s="233"/>
      <c r="W62" s="235"/>
      <c r="X62" s="233"/>
      <c r="Y62" s="235"/>
      <c r="Z62" s="233"/>
      <c r="AA62" s="235"/>
      <c r="AB62" s="233"/>
      <c r="AC62" s="235"/>
      <c r="AD62" s="233"/>
      <c r="AE62" s="235"/>
      <c r="AF62" s="233"/>
      <c r="AG62" s="235"/>
      <c r="AH62" s="233"/>
      <c r="AI62" s="235"/>
      <c r="AJ62" s="233"/>
      <c r="AK62" s="235"/>
      <c r="AL62" s="233"/>
      <c r="AM62" s="235"/>
      <c r="AN62" s="233"/>
      <c r="AO62" s="235"/>
      <c r="AP62" s="234"/>
      <c r="AQ62" s="234"/>
      <c r="AR62" s="233"/>
      <c r="AS62" s="235"/>
      <c r="AT62" s="234"/>
      <c r="AU62" s="234"/>
      <c r="AV62" s="233"/>
      <c r="AW62" s="235"/>
      <c r="AX62" s="234"/>
      <c r="AY62" s="234"/>
      <c r="AZ62" s="233"/>
      <c r="BA62" s="235"/>
      <c r="BB62" s="234"/>
      <c r="BC62" s="234"/>
      <c r="BD62" s="233"/>
      <c r="BE62" s="235"/>
      <c r="BF62" s="233"/>
      <c r="BG62" s="235"/>
      <c r="BH62" s="234"/>
      <c r="BI62" s="235"/>
      <c r="BJ62" s="687"/>
      <c r="BK62" s="1391"/>
    </row>
    <row r="63" spans="1:63" ht="6" customHeight="1">
      <c r="A63" s="1372"/>
      <c r="B63" s="666">
        <v>17</v>
      </c>
      <c r="C63" s="1384"/>
      <c r="D63" s="1383"/>
      <c r="E63" s="1385"/>
      <c r="F63" s="230"/>
      <c r="G63" s="231"/>
      <c r="H63" s="236"/>
      <c r="I63" s="242"/>
      <c r="J63" s="236"/>
      <c r="K63" s="242"/>
      <c r="L63" s="236"/>
      <c r="M63" s="242"/>
      <c r="N63" s="236"/>
      <c r="O63" s="242"/>
      <c r="P63" s="236"/>
      <c r="Q63" s="242"/>
      <c r="R63" s="236"/>
      <c r="S63" s="242"/>
      <c r="T63" s="236"/>
      <c r="U63" s="242"/>
      <c r="V63" s="236"/>
      <c r="W63" s="242"/>
      <c r="X63" s="236"/>
      <c r="Y63" s="242"/>
      <c r="Z63" s="236"/>
      <c r="AA63" s="242"/>
      <c r="AB63" s="236"/>
      <c r="AC63" s="242"/>
      <c r="AD63" s="236"/>
      <c r="AE63" s="242"/>
      <c r="AF63" s="236"/>
      <c r="AG63" s="242"/>
      <c r="AH63" s="236"/>
      <c r="AI63" s="242"/>
      <c r="AJ63" s="236"/>
      <c r="AK63" s="242"/>
      <c r="AL63" s="236"/>
      <c r="AM63" s="242"/>
      <c r="AN63" s="236"/>
      <c r="AO63" s="242"/>
      <c r="AP63" s="231"/>
      <c r="AQ63" s="231"/>
      <c r="AR63" s="230"/>
      <c r="AS63" s="232"/>
      <c r="AT63" s="231"/>
      <c r="AU63" s="231"/>
      <c r="AV63" s="230"/>
      <c r="AW63" s="232"/>
      <c r="AX63" s="231"/>
      <c r="AY63" s="231"/>
      <c r="AZ63" s="230"/>
      <c r="BA63" s="232"/>
      <c r="BB63" s="231"/>
      <c r="BC63" s="231"/>
      <c r="BD63" s="230"/>
      <c r="BE63" s="232"/>
      <c r="BF63" s="230"/>
      <c r="BG63" s="232"/>
      <c r="BH63" s="231"/>
      <c r="BI63" s="232"/>
      <c r="BJ63" s="1147" t="s">
        <v>57</v>
      </c>
      <c r="BK63" s="1391">
        <f>SUM(H63:BJ65)/4</f>
        <v>0</v>
      </c>
    </row>
    <row r="64" spans="1:63" ht="3" customHeight="1">
      <c r="A64" s="1372"/>
      <c r="B64" s="907"/>
      <c r="C64" s="1384"/>
      <c r="D64" s="1383"/>
      <c r="E64" s="1386"/>
      <c r="F64" s="1382"/>
      <c r="G64" s="1383"/>
      <c r="H64" s="1382"/>
      <c r="I64" s="1383"/>
      <c r="J64" s="1382"/>
      <c r="K64" s="1383"/>
      <c r="L64" s="1382"/>
      <c r="M64" s="1383"/>
      <c r="N64" s="1382"/>
      <c r="O64" s="1383"/>
      <c r="P64" s="1382"/>
      <c r="Q64" s="1383"/>
      <c r="R64" s="1382"/>
      <c r="S64" s="1383"/>
      <c r="T64" s="1382"/>
      <c r="U64" s="1383"/>
      <c r="V64" s="1382"/>
      <c r="W64" s="1383"/>
      <c r="X64" s="1382"/>
      <c r="Y64" s="1383"/>
      <c r="Z64" s="1382"/>
      <c r="AA64" s="1383"/>
      <c r="AB64" s="1382"/>
      <c r="AC64" s="1383"/>
      <c r="AD64" s="1382"/>
      <c r="AE64" s="1383"/>
      <c r="AF64" s="1382"/>
      <c r="AG64" s="1383"/>
      <c r="AH64" s="1382"/>
      <c r="AI64" s="1383"/>
      <c r="AJ64" s="1382"/>
      <c r="AK64" s="1383"/>
      <c r="AL64" s="1382"/>
      <c r="AM64" s="1383"/>
      <c r="AN64" s="1382"/>
      <c r="AO64" s="1383"/>
      <c r="AP64" s="1382"/>
      <c r="AQ64" s="1383"/>
      <c r="AR64" s="1382"/>
      <c r="AS64" s="1383"/>
      <c r="AT64" s="1382"/>
      <c r="AU64" s="1383"/>
      <c r="AV64" s="1382"/>
      <c r="AW64" s="1383"/>
      <c r="AX64" s="1382"/>
      <c r="AY64" s="1383"/>
      <c r="AZ64" s="1382"/>
      <c r="BA64" s="1383"/>
      <c r="BB64" s="1382"/>
      <c r="BC64" s="1383"/>
      <c r="BD64" s="1382"/>
      <c r="BE64" s="1383"/>
      <c r="BF64" s="1382"/>
      <c r="BG64" s="1383"/>
      <c r="BH64" s="1382"/>
      <c r="BI64" s="1383"/>
      <c r="BJ64" s="1148"/>
      <c r="BK64" s="1391"/>
    </row>
    <row r="65" spans="1:63" ht="6" customHeight="1">
      <c r="A65" s="1372"/>
      <c r="B65" s="691"/>
      <c r="C65" s="1384"/>
      <c r="D65" s="1392"/>
      <c r="E65" s="1387"/>
      <c r="F65" s="233"/>
      <c r="G65" s="234"/>
      <c r="H65" s="233"/>
      <c r="I65" s="235"/>
      <c r="J65" s="233"/>
      <c r="K65" s="235"/>
      <c r="L65" s="233"/>
      <c r="M65" s="235"/>
      <c r="N65" s="233"/>
      <c r="O65" s="235"/>
      <c r="P65" s="233"/>
      <c r="Q65" s="235"/>
      <c r="R65" s="233"/>
      <c r="S65" s="235"/>
      <c r="T65" s="233"/>
      <c r="U65" s="235"/>
      <c r="V65" s="233"/>
      <c r="W65" s="235"/>
      <c r="X65" s="233"/>
      <c r="Y65" s="235"/>
      <c r="Z65" s="233"/>
      <c r="AA65" s="235"/>
      <c r="AB65" s="233"/>
      <c r="AC65" s="235"/>
      <c r="AD65" s="233"/>
      <c r="AE65" s="235"/>
      <c r="AF65" s="233"/>
      <c r="AG65" s="235"/>
      <c r="AH65" s="233"/>
      <c r="AI65" s="235"/>
      <c r="AJ65" s="233"/>
      <c r="AK65" s="235"/>
      <c r="AL65" s="233"/>
      <c r="AM65" s="235"/>
      <c r="AN65" s="233"/>
      <c r="AO65" s="235"/>
      <c r="AP65" s="234"/>
      <c r="AQ65" s="234"/>
      <c r="AR65" s="233"/>
      <c r="AS65" s="235"/>
      <c r="AT65" s="234"/>
      <c r="AU65" s="234"/>
      <c r="AV65" s="233"/>
      <c r="AW65" s="235"/>
      <c r="AX65" s="234"/>
      <c r="AY65" s="234"/>
      <c r="AZ65" s="233"/>
      <c r="BA65" s="235"/>
      <c r="BB65" s="234"/>
      <c r="BC65" s="234"/>
      <c r="BD65" s="233"/>
      <c r="BE65" s="235"/>
      <c r="BF65" s="233"/>
      <c r="BG65" s="235"/>
      <c r="BH65" s="234"/>
      <c r="BI65" s="235"/>
      <c r="BJ65" s="687"/>
      <c r="BK65" s="1391"/>
    </row>
    <row r="66" spans="1:63" ht="6" customHeight="1">
      <c r="A66" s="1372"/>
      <c r="B66" s="907">
        <v>18</v>
      </c>
      <c r="C66" s="1393"/>
      <c r="D66" s="1383"/>
      <c r="E66" s="1394"/>
      <c r="F66" s="230"/>
      <c r="G66" s="231"/>
      <c r="H66" s="236"/>
      <c r="I66" s="242"/>
      <c r="J66" s="236"/>
      <c r="K66" s="242"/>
      <c r="L66" s="236"/>
      <c r="M66" s="242"/>
      <c r="N66" s="236"/>
      <c r="O66" s="242"/>
      <c r="P66" s="236"/>
      <c r="Q66" s="242"/>
      <c r="R66" s="236"/>
      <c r="S66" s="242"/>
      <c r="T66" s="236"/>
      <c r="U66" s="242"/>
      <c r="V66" s="236"/>
      <c r="W66" s="242"/>
      <c r="X66" s="236"/>
      <c r="Y66" s="242"/>
      <c r="Z66" s="236"/>
      <c r="AA66" s="242"/>
      <c r="AB66" s="236"/>
      <c r="AC66" s="242"/>
      <c r="AD66" s="236"/>
      <c r="AE66" s="242"/>
      <c r="AF66" s="236"/>
      <c r="AG66" s="242"/>
      <c r="AH66" s="236"/>
      <c r="AI66" s="242"/>
      <c r="AJ66" s="236"/>
      <c r="AK66" s="242"/>
      <c r="AL66" s="236"/>
      <c r="AM66" s="242"/>
      <c r="AN66" s="236"/>
      <c r="AO66" s="242"/>
      <c r="AP66" s="231"/>
      <c r="AQ66" s="231"/>
      <c r="AR66" s="230"/>
      <c r="AS66" s="232"/>
      <c r="AT66" s="231"/>
      <c r="AU66" s="231"/>
      <c r="AV66" s="230"/>
      <c r="AW66" s="232"/>
      <c r="AX66" s="231"/>
      <c r="AY66" s="231"/>
      <c r="AZ66" s="230"/>
      <c r="BA66" s="232"/>
      <c r="BB66" s="231"/>
      <c r="BC66" s="231"/>
      <c r="BD66" s="230"/>
      <c r="BE66" s="232"/>
      <c r="BF66" s="230"/>
      <c r="BG66" s="232"/>
      <c r="BH66" s="231"/>
      <c r="BI66" s="232"/>
      <c r="BJ66" s="1147" t="s">
        <v>57</v>
      </c>
      <c r="BK66" s="1391">
        <f>SUM(H66:BJ68)/4</f>
        <v>0</v>
      </c>
    </row>
    <row r="67" spans="1:63" ht="3" customHeight="1">
      <c r="A67" s="1372"/>
      <c r="B67" s="907"/>
      <c r="C67" s="1393"/>
      <c r="D67" s="1383"/>
      <c r="E67" s="1395"/>
      <c r="F67" s="1382"/>
      <c r="G67" s="1383"/>
      <c r="H67" s="1382"/>
      <c r="I67" s="1383"/>
      <c r="J67" s="1382"/>
      <c r="K67" s="1383"/>
      <c r="L67" s="1382"/>
      <c r="M67" s="1383"/>
      <c r="N67" s="1382"/>
      <c r="O67" s="1383"/>
      <c r="P67" s="1382"/>
      <c r="Q67" s="1383"/>
      <c r="R67" s="1382"/>
      <c r="S67" s="1383"/>
      <c r="T67" s="1382"/>
      <c r="U67" s="1383"/>
      <c r="V67" s="1382"/>
      <c r="W67" s="1383"/>
      <c r="X67" s="1382"/>
      <c r="Y67" s="1383"/>
      <c r="Z67" s="1382"/>
      <c r="AA67" s="1383"/>
      <c r="AB67" s="1382"/>
      <c r="AC67" s="1383"/>
      <c r="AD67" s="1382"/>
      <c r="AE67" s="1383"/>
      <c r="AF67" s="1382"/>
      <c r="AG67" s="1383"/>
      <c r="AH67" s="1382"/>
      <c r="AI67" s="1383"/>
      <c r="AJ67" s="1382"/>
      <c r="AK67" s="1383"/>
      <c r="AL67" s="1382"/>
      <c r="AM67" s="1383"/>
      <c r="AN67" s="1382"/>
      <c r="AO67" s="1383"/>
      <c r="AP67" s="1382"/>
      <c r="AQ67" s="1383"/>
      <c r="AR67" s="1382"/>
      <c r="AS67" s="1383"/>
      <c r="AT67" s="1382"/>
      <c r="AU67" s="1383"/>
      <c r="AV67" s="1382"/>
      <c r="AW67" s="1383"/>
      <c r="AX67" s="1382"/>
      <c r="AY67" s="1383"/>
      <c r="AZ67" s="1382"/>
      <c r="BA67" s="1383"/>
      <c r="BB67" s="1382"/>
      <c r="BC67" s="1383"/>
      <c r="BD67" s="1382"/>
      <c r="BE67" s="1383"/>
      <c r="BF67" s="1382"/>
      <c r="BG67" s="1383"/>
      <c r="BH67" s="1382"/>
      <c r="BI67" s="1383"/>
      <c r="BJ67" s="1148"/>
      <c r="BK67" s="1391"/>
    </row>
    <row r="68" spans="1:63" ht="6" customHeight="1">
      <c r="A68" s="1372"/>
      <c r="B68" s="907"/>
      <c r="C68" s="1393"/>
      <c r="D68" s="1392"/>
      <c r="E68" s="1396"/>
      <c r="F68" s="233"/>
      <c r="G68" s="234"/>
      <c r="H68" s="233"/>
      <c r="I68" s="235"/>
      <c r="J68" s="233"/>
      <c r="K68" s="235"/>
      <c r="L68" s="233"/>
      <c r="M68" s="235"/>
      <c r="N68" s="233"/>
      <c r="O68" s="235"/>
      <c r="P68" s="233"/>
      <c r="Q68" s="235"/>
      <c r="R68" s="233"/>
      <c r="S68" s="235"/>
      <c r="T68" s="233"/>
      <c r="U68" s="235"/>
      <c r="V68" s="233"/>
      <c r="W68" s="235"/>
      <c r="X68" s="233"/>
      <c r="Y68" s="235"/>
      <c r="Z68" s="233"/>
      <c r="AA68" s="235"/>
      <c r="AB68" s="233"/>
      <c r="AC68" s="235"/>
      <c r="AD68" s="233"/>
      <c r="AE68" s="235"/>
      <c r="AF68" s="233"/>
      <c r="AG68" s="235"/>
      <c r="AH68" s="233"/>
      <c r="AI68" s="235"/>
      <c r="AJ68" s="233"/>
      <c r="AK68" s="235"/>
      <c r="AL68" s="233"/>
      <c r="AM68" s="235"/>
      <c r="AN68" s="233"/>
      <c r="AO68" s="235"/>
      <c r="AP68" s="234"/>
      <c r="AQ68" s="234"/>
      <c r="AR68" s="233"/>
      <c r="AS68" s="235"/>
      <c r="AT68" s="234"/>
      <c r="AU68" s="234"/>
      <c r="AV68" s="233"/>
      <c r="AW68" s="235"/>
      <c r="AX68" s="234"/>
      <c r="AY68" s="234"/>
      <c r="AZ68" s="233"/>
      <c r="BA68" s="235"/>
      <c r="BB68" s="234"/>
      <c r="BC68" s="234"/>
      <c r="BD68" s="233"/>
      <c r="BE68" s="235"/>
      <c r="BF68" s="233"/>
      <c r="BG68" s="235"/>
      <c r="BH68" s="234"/>
      <c r="BI68" s="235"/>
      <c r="BJ68" s="687"/>
      <c r="BK68" s="1391"/>
    </row>
    <row r="69" spans="1:63" ht="6" customHeight="1">
      <c r="A69" s="1372"/>
      <c r="B69" s="666">
        <v>19</v>
      </c>
      <c r="C69" s="1393"/>
      <c r="D69" s="1383"/>
      <c r="E69" s="1385"/>
      <c r="F69" s="230"/>
      <c r="G69" s="231"/>
      <c r="H69" s="236"/>
      <c r="I69" s="242"/>
      <c r="J69" s="236"/>
      <c r="K69" s="242"/>
      <c r="L69" s="236"/>
      <c r="M69" s="242"/>
      <c r="N69" s="236"/>
      <c r="O69" s="242"/>
      <c r="P69" s="236"/>
      <c r="Q69" s="242"/>
      <c r="R69" s="236"/>
      <c r="S69" s="242"/>
      <c r="T69" s="236"/>
      <c r="U69" s="242"/>
      <c r="V69" s="236"/>
      <c r="W69" s="242"/>
      <c r="X69" s="236"/>
      <c r="Y69" s="242"/>
      <c r="Z69" s="236"/>
      <c r="AA69" s="242"/>
      <c r="AB69" s="236"/>
      <c r="AC69" s="242"/>
      <c r="AD69" s="236"/>
      <c r="AE69" s="242"/>
      <c r="AF69" s="236"/>
      <c r="AG69" s="242"/>
      <c r="AH69" s="236"/>
      <c r="AI69" s="242"/>
      <c r="AJ69" s="236"/>
      <c r="AK69" s="242"/>
      <c r="AL69" s="236"/>
      <c r="AM69" s="242"/>
      <c r="AN69" s="236"/>
      <c r="AO69" s="242"/>
      <c r="AP69" s="231"/>
      <c r="AQ69" s="231"/>
      <c r="AR69" s="230"/>
      <c r="AS69" s="232"/>
      <c r="AT69" s="231"/>
      <c r="AU69" s="231"/>
      <c r="AV69" s="230"/>
      <c r="AW69" s="232"/>
      <c r="AX69" s="231"/>
      <c r="AY69" s="231"/>
      <c r="AZ69" s="230"/>
      <c r="BA69" s="232"/>
      <c r="BB69" s="231"/>
      <c r="BC69" s="231"/>
      <c r="BD69" s="230"/>
      <c r="BE69" s="232"/>
      <c r="BF69" s="230"/>
      <c r="BG69" s="232"/>
      <c r="BH69" s="231"/>
      <c r="BI69" s="232"/>
      <c r="BJ69" s="1147" t="s">
        <v>57</v>
      </c>
    </row>
    <row r="70" spans="1:63" ht="3" customHeight="1">
      <c r="A70" s="1372"/>
      <c r="B70" s="907"/>
      <c r="C70" s="1393"/>
      <c r="D70" s="1383"/>
      <c r="E70" s="1386"/>
      <c r="F70" s="1382"/>
      <c r="G70" s="1383"/>
      <c r="H70" s="1382"/>
      <c r="I70" s="1383"/>
      <c r="J70" s="1382"/>
      <c r="K70" s="1383"/>
      <c r="L70" s="1382"/>
      <c r="M70" s="1383"/>
      <c r="N70" s="1382"/>
      <c r="O70" s="1383"/>
      <c r="P70" s="1382"/>
      <c r="Q70" s="1383"/>
      <c r="R70" s="1382"/>
      <c r="S70" s="1383"/>
      <c r="T70" s="1382"/>
      <c r="U70" s="1383"/>
      <c r="V70" s="1382"/>
      <c r="W70" s="1383"/>
      <c r="X70" s="1382"/>
      <c r="Y70" s="1383"/>
      <c r="Z70" s="1382"/>
      <c r="AA70" s="1383"/>
      <c r="AB70" s="1382"/>
      <c r="AC70" s="1383"/>
      <c r="AD70" s="1382"/>
      <c r="AE70" s="1383"/>
      <c r="AF70" s="1382"/>
      <c r="AG70" s="1383"/>
      <c r="AH70" s="1382"/>
      <c r="AI70" s="1383"/>
      <c r="AJ70" s="1382"/>
      <c r="AK70" s="1383"/>
      <c r="AL70" s="1382"/>
      <c r="AM70" s="1383"/>
      <c r="AN70" s="1382"/>
      <c r="AO70" s="1383"/>
      <c r="AP70" s="1382"/>
      <c r="AQ70" s="1383"/>
      <c r="AR70" s="1382"/>
      <c r="AS70" s="1383"/>
      <c r="AT70" s="1382"/>
      <c r="AU70" s="1383"/>
      <c r="AV70" s="1382"/>
      <c r="AW70" s="1383"/>
      <c r="AX70" s="1382"/>
      <c r="AY70" s="1383"/>
      <c r="AZ70" s="1382"/>
      <c r="BA70" s="1383"/>
      <c r="BB70" s="1382"/>
      <c r="BC70" s="1383"/>
      <c r="BD70" s="1382"/>
      <c r="BE70" s="1383"/>
      <c r="BF70" s="1382"/>
      <c r="BG70" s="1383"/>
      <c r="BH70" s="1382"/>
      <c r="BI70" s="1383"/>
      <c r="BJ70" s="1148"/>
    </row>
    <row r="71" spans="1:63" ht="6" customHeight="1">
      <c r="A71" s="1372"/>
      <c r="B71" s="691"/>
      <c r="C71" s="1393"/>
      <c r="D71" s="1392"/>
      <c r="E71" s="1387"/>
      <c r="F71" s="233"/>
      <c r="G71" s="234"/>
      <c r="H71" s="233"/>
      <c r="I71" s="235"/>
      <c r="J71" s="233"/>
      <c r="K71" s="235"/>
      <c r="L71" s="233"/>
      <c r="M71" s="235"/>
      <c r="N71" s="233"/>
      <c r="O71" s="235"/>
      <c r="P71" s="233"/>
      <c r="Q71" s="235"/>
      <c r="R71" s="233"/>
      <c r="S71" s="235"/>
      <c r="T71" s="233"/>
      <c r="U71" s="235"/>
      <c r="V71" s="233"/>
      <c r="W71" s="235"/>
      <c r="X71" s="233"/>
      <c r="Y71" s="235"/>
      <c r="Z71" s="233"/>
      <c r="AA71" s="235"/>
      <c r="AB71" s="233"/>
      <c r="AC71" s="235"/>
      <c r="AD71" s="233"/>
      <c r="AE71" s="235"/>
      <c r="AF71" s="233"/>
      <c r="AG71" s="235"/>
      <c r="AH71" s="233"/>
      <c r="AI71" s="235"/>
      <c r="AJ71" s="233"/>
      <c r="AK71" s="235"/>
      <c r="AL71" s="233"/>
      <c r="AM71" s="235"/>
      <c r="AN71" s="233"/>
      <c r="AO71" s="235"/>
      <c r="AP71" s="234"/>
      <c r="AQ71" s="234"/>
      <c r="AR71" s="233"/>
      <c r="AS71" s="235"/>
      <c r="AT71" s="234"/>
      <c r="AU71" s="234"/>
      <c r="AV71" s="233"/>
      <c r="AW71" s="235"/>
      <c r="AX71" s="234"/>
      <c r="AY71" s="234"/>
      <c r="AZ71" s="233"/>
      <c r="BA71" s="235"/>
      <c r="BB71" s="234"/>
      <c r="BC71" s="234"/>
      <c r="BD71" s="233"/>
      <c r="BE71" s="235"/>
      <c r="BF71" s="233"/>
      <c r="BG71" s="235"/>
      <c r="BH71" s="234"/>
      <c r="BI71" s="235"/>
      <c r="BJ71" s="687"/>
    </row>
    <row r="72" spans="1:63" ht="6" customHeight="1">
      <c r="A72" s="1372"/>
      <c r="B72" s="907">
        <v>20</v>
      </c>
      <c r="C72" s="1393"/>
      <c r="D72" s="1383"/>
      <c r="E72" s="1385"/>
      <c r="F72" s="230"/>
      <c r="G72" s="231"/>
      <c r="H72" s="236"/>
      <c r="I72" s="242"/>
      <c r="J72" s="236"/>
      <c r="K72" s="242"/>
      <c r="L72" s="236"/>
      <c r="M72" s="242"/>
      <c r="N72" s="236"/>
      <c r="O72" s="242"/>
      <c r="P72" s="236"/>
      <c r="Q72" s="242"/>
      <c r="R72" s="236"/>
      <c r="S72" s="242"/>
      <c r="T72" s="236"/>
      <c r="U72" s="242"/>
      <c r="V72" s="236"/>
      <c r="W72" s="242"/>
      <c r="X72" s="236"/>
      <c r="Y72" s="242"/>
      <c r="Z72" s="236"/>
      <c r="AA72" s="242"/>
      <c r="AB72" s="236"/>
      <c r="AC72" s="242"/>
      <c r="AD72" s="236"/>
      <c r="AE72" s="242"/>
      <c r="AF72" s="236"/>
      <c r="AG72" s="242"/>
      <c r="AH72" s="236"/>
      <c r="AI72" s="242"/>
      <c r="AJ72" s="236"/>
      <c r="AK72" s="242"/>
      <c r="AL72" s="236"/>
      <c r="AM72" s="242"/>
      <c r="AN72" s="236"/>
      <c r="AO72" s="242"/>
      <c r="AP72" s="231"/>
      <c r="AQ72" s="231"/>
      <c r="AR72" s="230"/>
      <c r="AS72" s="232"/>
      <c r="AT72" s="231"/>
      <c r="AU72" s="231"/>
      <c r="AV72" s="230"/>
      <c r="AW72" s="232"/>
      <c r="AX72" s="231"/>
      <c r="AY72" s="231"/>
      <c r="AZ72" s="230"/>
      <c r="BA72" s="232"/>
      <c r="BB72" s="231"/>
      <c r="BC72" s="231"/>
      <c r="BD72" s="230"/>
      <c r="BE72" s="232"/>
      <c r="BF72" s="230"/>
      <c r="BG72" s="232"/>
      <c r="BH72" s="231"/>
      <c r="BI72" s="232"/>
      <c r="BJ72" s="1147" t="s">
        <v>57</v>
      </c>
    </row>
    <row r="73" spans="1:63" ht="3" customHeight="1">
      <c r="A73" s="1372"/>
      <c r="B73" s="907"/>
      <c r="C73" s="1393"/>
      <c r="D73" s="1383"/>
      <c r="E73" s="1386"/>
      <c r="F73" s="1382"/>
      <c r="G73" s="1383"/>
      <c r="H73" s="1382"/>
      <c r="I73" s="1383"/>
      <c r="J73" s="1382"/>
      <c r="K73" s="1383"/>
      <c r="L73" s="1382"/>
      <c r="M73" s="1383"/>
      <c r="N73" s="1382"/>
      <c r="O73" s="1383"/>
      <c r="P73" s="1382"/>
      <c r="Q73" s="1383"/>
      <c r="R73" s="1382"/>
      <c r="S73" s="1383"/>
      <c r="T73" s="1382"/>
      <c r="U73" s="1383"/>
      <c r="V73" s="1382"/>
      <c r="W73" s="1383"/>
      <c r="X73" s="1382"/>
      <c r="Y73" s="1383"/>
      <c r="Z73" s="1382"/>
      <c r="AA73" s="1383"/>
      <c r="AB73" s="1382"/>
      <c r="AC73" s="1383"/>
      <c r="AD73" s="1382"/>
      <c r="AE73" s="1383"/>
      <c r="AF73" s="1382"/>
      <c r="AG73" s="1383"/>
      <c r="AH73" s="1382"/>
      <c r="AI73" s="1383"/>
      <c r="AJ73" s="1382"/>
      <c r="AK73" s="1383"/>
      <c r="AL73" s="1382"/>
      <c r="AM73" s="1383"/>
      <c r="AN73" s="1382"/>
      <c r="AO73" s="1383"/>
      <c r="AP73" s="1382"/>
      <c r="AQ73" s="1383"/>
      <c r="AR73" s="1382"/>
      <c r="AS73" s="1383"/>
      <c r="AT73" s="1382"/>
      <c r="AU73" s="1383"/>
      <c r="AV73" s="1382"/>
      <c r="AW73" s="1383"/>
      <c r="AX73" s="1382"/>
      <c r="AY73" s="1383"/>
      <c r="AZ73" s="1382"/>
      <c r="BA73" s="1383"/>
      <c r="BB73" s="1382"/>
      <c r="BC73" s="1383"/>
      <c r="BD73" s="1382"/>
      <c r="BE73" s="1383"/>
      <c r="BF73" s="1382"/>
      <c r="BG73" s="1383"/>
      <c r="BH73" s="1382"/>
      <c r="BI73" s="1383"/>
      <c r="BJ73" s="1148"/>
    </row>
    <row r="74" spans="1:63" ht="6" customHeight="1">
      <c r="A74" s="1372"/>
      <c r="B74" s="1397"/>
      <c r="C74" s="1393"/>
      <c r="D74" s="1392"/>
      <c r="E74" s="1387"/>
      <c r="F74" s="233"/>
      <c r="G74" s="234"/>
      <c r="H74" s="233"/>
      <c r="I74" s="235"/>
      <c r="J74" s="233"/>
      <c r="K74" s="235"/>
      <c r="L74" s="233"/>
      <c r="M74" s="235"/>
      <c r="N74" s="233"/>
      <c r="O74" s="235"/>
      <c r="P74" s="233"/>
      <c r="Q74" s="235"/>
      <c r="R74" s="233"/>
      <c r="S74" s="235"/>
      <c r="T74" s="233"/>
      <c r="U74" s="235"/>
      <c r="V74" s="233"/>
      <c r="W74" s="235"/>
      <c r="X74" s="233"/>
      <c r="Y74" s="235"/>
      <c r="Z74" s="233"/>
      <c r="AA74" s="235"/>
      <c r="AB74" s="233"/>
      <c r="AC74" s="235"/>
      <c r="AD74" s="233"/>
      <c r="AE74" s="235"/>
      <c r="AF74" s="233"/>
      <c r="AG74" s="235"/>
      <c r="AH74" s="233"/>
      <c r="AI74" s="235"/>
      <c r="AJ74" s="233"/>
      <c r="AK74" s="235"/>
      <c r="AL74" s="233"/>
      <c r="AM74" s="235"/>
      <c r="AN74" s="233"/>
      <c r="AO74" s="235"/>
      <c r="AP74" s="234"/>
      <c r="AQ74" s="234"/>
      <c r="AR74" s="233"/>
      <c r="AS74" s="235"/>
      <c r="AT74" s="234"/>
      <c r="AU74" s="234"/>
      <c r="AV74" s="233"/>
      <c r="AW74" s="235"/>
      <c r="AX74" s="234"/>
      <c r="AY74" s="234"/>
      <c r="AZ74" s="233"/>
      <c r="BA74" s="235"/>
      <c r="BB74" s="234"/>
      <c r="BC74" s="234"/>
      <c r="BD74" s="233"/>
      <c r="BE74" s="235"/>
      <c r="BF74" s="233"/>
      <c r="BG74" s="235"/>
      <c r="BH74" s="234"/>
      <c r="BI74" s="235"/>
      <c r="BJ74" s="687"/>
    </row>
    <row r="75" spans="1:63" ht="14.1" customHeight="1">
      <c r="A75" s="1373"/>
      <c r="B75" s="568" t="s">
        <v>657</v>
      </c>
      <c r="C75" s="569"/>
      <c r="D75" s="569"/>
      <c r="E75" s="570"/>
      <c r="F75" s="1398">
        <f>SUM(F15:G74)</f>
        <v>0</v>
      </c>
      <c r="G75" s="1399"/>
      <c r="H75" s="1398">
        <f t="shared" ref="H75" si="26">SUM(H15:I74)</f>
        <v>0</v>
      </c>
      <c r="I75" s="1399"/>
      <c r="J75" s="1398">
        <f t="shared" ref="J75" si="27">SUM(J15:K74)</f>
        <v>0</v>
      </c>
      <c r="K75" s="1399"/>
      <c r="L75" s="1398">
        <f t="shared" ref="L75" si="28">SUM(L15:M74)</f>
        <v>0</v>
      </c>
      <c r="M75" s="1399"/>
      <c r="N75" s="1398">
        <f t="shared" ref="N75" si="29">SUM(N15:O74)</f>
        <v>0</v>
      </c>
      <c r="O75" s="1399"/>
      <c r="P75" s="1398">
        <f t="shared" ref="P75" si="30">SUM(P15:Q74)</f>
        <v>0</v>
      </c>
      <c r="Q75" s="1399"/>
      <c r="R75" s="1398">
        <f t="shared" ref="R75" si="31">SUM(R15:S74)</f>
        <v>0</v>
      </c>
      <c r="S75" s="1399"/>
      <c r="T75" s="1398">
        <f t="shared" ref="T75" si="32">SUM(T15:U74)</f>
        <v>0</v>
      </c>
      <c r="U75" s="1399"/>
      <c r="V75" s="1398">
        <f t="shared" ref="V75" si="33">SUM(V15:W74)</f>
        <v>0</v>
      </c>
      <c r="W75" s="1399"/>
      <c r="X75" s="1398">
        <f t="shared" ref="X75" si="34">SUM(X15:Y74)</f>
        <v>0</v>
      </c>
      <c r="Y75" s="1399"/>
      <c r="Z75" s="1398">
        <f t="shared" ref="Z75" si="35">SUM(Z15:AA74)</f>
        <v>0</v>
      </c>
      <c r="AA75" s="1399"/>
      <c r="AB75" s="1398">
        <f t="shared" ref="AB75" si="36">SUM(AB15:AC74)</f>
        <v>0</v>
      </c>
      <c r="AC75" s="1399"/>
      <c r="AD75" s="1398">
        <f t="shared" ref="AD75" si="37">SUM(AD15:AE74)</f>
        <v>0</v>
      </c>
      <c r="AE75" s="1399"/>
      <c r="AF75" s="1398">
        <f t="shared" ref="AF75" si="38">SUM(AF15:AG74)</f>
        <v>0</v>
      </c>
      <c r="AG75" s="1399"/>
      <c r="AH75" s="1398">
        <f t="shared" ref="AH75" si="39">SUM(AH15:AI74)</f>
        <v>0</v>
      </c>
      <c r="AI75" s="1399"/>
      <c r="AJ75" s="1398">
        <f t="shared" ref="AJ75" si="40">SUM(AJ15:AK74)</f>
        <v>0</v>
      </c>
      <c r="AK75" s="1399"/>
      <c r="AL75" s="1398">
        <f t="shared" ref="AL75" si="41">SUM(AL15:AM74)</f>
        <v>0</v>
      </c>
      <c r="AM75" s="1399"/>
      <c r="AN75" s="1398">
        <f t="shared" ref="AN75" si="42">SUM(AN15:AO74)</f>
        <v>0</v>
      </c>
      <c r="AO75" s="1399"/>
      <c r="AP75" s="1398">
        <f t="shared" ref="AP75" si="43">SUM(AP15:AQ74)</f>
        <v>0</v>
      </c>
      <c r="AQ75" s="1399"/>
      <c r="AR75" s="1398">
        <f t="shared" ref="AR75" si="44">SUM(AR15:AS74)</f>
        <v>0</v>
      </c>
      <c r="AS75" s="1399"/>
      <c r="AT75" s="1398">
        <f t="shared" ref="AT75" si="45">SUM(AT15:AU74)</f>
        <v>0</v>
      </c>
      <c r="AU75" s="1399"/>
      <c r="AV75" s="1398">
        <f t="shared" ref="AV75" si="46">SUM(AV15:AW74)</f>
        <v>0</v>
      </c>
      <c r="AW75" s="1399"/>
      <c r="AX75" s="1398">
        <f t="shared" ref="AX75" si="47">SUM(AX15:AY74)</f>
        <v>0</v>
      </c>
      <c r="AY75" s="1399"/>
      <c r="AZ75" s="1398">
        <f t="shared" ref="AZ75" si="48">SUM(AZ15:BA74)</f>
        <v>0</v>
      </c>
      <c r="BA75" s="1399"/>
      <c r="BB75" s="1398">
        <f t="shared" ref="BB75" si="49">SUM(BB15:BC74)</f>
        <v>0</v>
      </c>
      <c r="BC75" s="1399"/>
      <c r="BD75" s="1398">
        <f t="shared" ref="BD75" si="50">SUM(BD15:BE74)</f>
        <v>0</v>
      </c>
      <c r="BE75" s="1399"/>
      <c r="BF75" s="1398">
        <f t="shared" ref="BF75" si="51">SUM(BF15:BG74)</f>
        <v>0</v>
      </c>
      <c r="BG75" s="1399"/>
      <c r="BH75" s="1398">
        <f t="shared" ref="BH75" si="52">SUM(BH15:BI74)</f>
        <v>0</v>
      </c>
      <c r="BI75" s="1399"/>
      <c r="BJ75" s="237"/>
    </row>
    <row r="76" spans="1:63" ht="12.75" customHeight="1">
      <c r="A76" s="666" t="s">
        <v>658</v>
      </c>
      <c r="B76" s="667"/>
      <c r="C76" s="667"/>
      <c r="D76" s="668"/>
      <c r="E76" s="285" t="s">
        <v>680</v>
      </c>
      <c r="F76" s="1398" t="str">
        <f>IF(F10=0,"",IF(F75&gt;=F10,"適","否"))</f>
        <v/>
      </c>
      <c r="G76" s="1399"/>
      <c r="H76" s="1398" t="str">
        <f t="shared" ref="H76" si="53">IF(H10=0,"",IF(H75&gt;=H10,"適","否"))</f>
        <v/>
      </c>
      <c r="I76" s="1399"/>
      <c r="J76" s="1398" t="str">
        <f t="shared" ref="J76" si="54">IF(J10=0,"",IF(J75&gt;=J10,"適","否"))</f>
        <v/>
      </c>
      <c r="K76" s="1399"/>
      <c r="L76" s="1398" t="str">
        <f t="shared" ref="L76" si="55">IF(L10=0,"",IF(L75&gt;=L10,"適","否"))</f>
        <v/>
      </c>
      <c r="M76" s="1399"/>
      <c r="N76" s="1398" t="str">
        <f t="shared" ref="N76" si="56">IF(N10=0,"",IF(N75&gt;=N10,"適","否"))</f>
        <v/>
      </c>
      <c r="O76" s="1399"/>
      <c r="P76" s="1398" t="str">
        <f t="shared" ref="P76" si="57">IF(P10=0,"",IF(P75&gt;=P10,"適","否"))</f>
        <v/>
      </c>
      <c r="Q76" s="1399"/>
      <c r="R76" s="1398" t="str">
        <f t="shared" ref="R76" si="58">IF(R10=0,"",IF(R75&gt;=R10,"適","否"))</f>
        <v/>
      </c>
      <c r="S76" s="1399"/>
      <c r="T76" s="1398" t="str">
        <f t="shared" ref="T76" si="59">IF(T10=0,"",IF(T75&gt;=T10,"適","否"))</f>
        <v/>
      </c>
      <c r="U76" s="1399"/>
      <c r="V76" s="1398" t="str">
        <f t="shared" ref="V76" si="60">IF(V10=0,"",IF(V75&gt;=V10,"適","否"))</f>
        <v/>
      </c>
      <c r="W76" s="1399"/>
      <c r="X76" s="1398" t="str">
        <f t="shared" ref="X76" si="61">IF(X10=0,"",IF(X75&gt;=X10,"適","否"))</f>
        <v/>
      </c>
      <c r="Y76" s="1399"/>
      <c r="Z76" s="1398" t="str">
        <f t="shared" ref="Z76" si="62">IF(Z10=0,"",IF(Z75&gt;=Z10,"適","否"))</f>
        <v/>
      </c>
      <c r="AA76" s="1399"/>
      <c r="AB76" s="1398" t="str">
        <f t="shared" ref="AB76" si="63">IF(AB10=0,"",IF(AB75&gt;=AB10,"適","否"))</f>
        <v/>
      </c>
      <c r="AC76" s="1399"/>
      <c r="AD76" s="1398" t="str">
        <f t="shared" ref="AD76" si="64">IF(AD10=0,"",IF(AD75&gt;=AD10,"適","否"))</f>
        <v/>
      </c>
      <c r="AE76" s="1399"/>
      <c r="AF76" s="1398" t="str">
        <f t="shared" ref="AF76" si="65">IF(AF10=0,"",IF(AF75&gt;=AF10,"適","否"))</f>
        <v/>
      </c>
      <c r="AG76" s="1399"/>
      <c r="AH76" s="1398" t="str">
        <f t="shared" ref="AH76" si="66">IF(AH10=0,"",IF(AH75&gt;=AH10,"適","否"))</f>
        <v/>
      </c>
      <c r="AI76" s="1399"/>
      <c r="AJ76" s="1398" t="str">
        <f t="shared" ref="AJ76" si="67">IF(AJ10=0,"",IF(AJ75&gt;=AJ10,"適","否"))</f>
        <v/>
      </c>
      <c r="AK76" s="1399"/>
      <c r="AL76" s="1398" t="str">
        <f t="shared" ref="AL76" si="68">IF(AL10=0,"",IF(AL75&gt;=AL10,"適","否"))</f>
        <v/>
      </c>
      <c r="AM76" s="1399"/>
      <c r="AN76" s="1398" t="str">
        <f t="shared" ref="AN76" si="69">IF(AN10=0,"",IF(AN75&gt;=AN10,"適","否"))</f>
        <v/>
      </c>
      <c r="AO76" s="1399"/>
      <c r="AP76" s="1398" t="str">
        <f t="shared" ref="AP76" si="70">IF(AP10=0,"",IF(AP75&gt;=AP10,"適","否"))</f>
        <v/>
      </c>
      <c r="AQ76" s="1399"/>
      <c r="AR76" s="1398" t="str">
        <f t="shared" ref="AR76" si="71">IF(AR10=0,"",IF(AR75&gt;=AR10,"適","否"))</f>
        <v/>
      </c>
      <c r="AS76" s="1399"/>
      <c r="AT76" s="1398" t="str">
        <f t="shared" ref="AT76" si="72">IF(AT10=0,"",IF(AT75&gt;=AT10,"適","否"))</f>
        <v/>
      </c>
      <c r="AU76" s="1399"/>
      <c r="AV76" s="1398" t="str">
        <f t="shared" ref="AV76" si="73">IF(AV10=0,"",IF(AV75&gt;=AV10,"適","否"))</f>
        <v/>
      </c>
      <c r="AW76" s="1399"/>
      <c r="AX76" s="1398" t="str">
        <f t="shared" ref="AX76" si="74">IF(AX10=0,"",IF(AX75&gt;=AX10,"適","否"))</f>
        <v/>
      </c>
      <c r="AY76" s="1399"/>
      <c r="AZ76" s="1398" t="str">
        <f t="shared" ref="AZ76" si="75">IF(AZ10=0,"",IF(AZ75&gt;=AZ10,"適","否"))</f>
        <v/>
      </c>
      <c r="BA76" s="1399"/>
      <c r="BB76" s="1398" t="str">
        <f t="shared" ref="BB76" si="76">IF(BB10=0,"",IF(BB75&gt;=BB10,"適","否"))</f>
        <v/>
      </c>
      <c r="BC76" s="1399"/>
      <c r="BD76" s="1398" t="str">
        <f t="shared" ref="BD76" si="77">IF(BD10=0,"",IF(BD75&gt;=BD10,"適","否"))</f>
        <v/>
      </c>
      <c r="BE76" s="1399"/>
      <c r="BF76" s="1398" t="str">
        <f t="shared" ref="BF76" si="78">IF(BF10=0,"",IF(BF75&gt;=BF10,"適","否"))</f>
        <v/>
      </c>
      <c r="BG76" s="1399"/>
      <c r="BH76" s="1398" t="str">
        <f t="shared" ref="BH76" si="79">IF(BH10=0,"",IF(BH75&gt;=BH10,"適","否"))</f>
        <v/>
      </c>
      <c r="BI76" s="1399"/>
      <c r="BJ76" s="238"/>
    </row>
    <row r="77" spans="1:63" ht="12.75" customHeight="1">
      <c r="A77" s="691"/>
      <c r="B77" s="692"/>
      <c r="C77" s="692"/>
      <c r="D77" s="693"/>
      <c r="E77" s="286" t="s">
        <v>681</v>
      </c>
      <c r="F77" s="1400" t="str">
        <f>IF(F11=0,"",IF(F75&gt;=F11,"適","否"))</f>
        <v/>
      </c>
      <c r="G77" s="1401"/>
      <c r="H77" s="1400" t="str">
        <f t="shared" ref="H77" si="80">IF(H11=0,"",IF(H75&gt;=H11,"適","否"))</f>
        <v/>
      </c>
      <c r="I77" s="1401"/>
      <c r="J77" s="1400" t="str">
        <f t="shared" ref="J77" si="81">IF(J11=0,"",IF(J75&gt;=J11,"適","否"))</f>
        <v/>
      </c>
      <c r="K77" s="1401"/>
      <c r="L77" s="1400" t="str">
        <f t="shared" ref="L77" si="82">IF(L11=0,"",IF(L75&gt;=L11,"適","否"))</f>
        <v/>
      </c>
      <c r="M77" s="1401"/>
      <c r="N77" s="1400" t="str">
        <f t="shared" ref="N77" si="83">IF(N11=0,"",IF(N75&gt;=N11,"適","否"))</f>
        <v/>
      </c>
      <c r="O77" s="1401"/>
      <c r="P77" s="1400" t="str">
        <f t="shared" ref="P77" si="84">IF(P11=0,"",IF(P75&gt;=P11,"適","否"))</f>
        <v/>
      </c>
      <c r="Q77" s="1401"/>
      <c r="R77" s="1400" t="str">
        <f t="shared" ref="R77" si="85">IF(R11=0,"",IF(R75&gt;=R11,"適","否"))</f>
        <v/>
      </c>
      <c r="S77" s="1401"/>
      <c r="T77" s="1400" t="str">
        <f t="shared" ref="T77" si="86">IF(T11=0,"",IF(T75&gt;=T11,"適","否"))</f>
        <v/>
      </c>
      <c r="U77" s="1401"/>
      <c r="V77" s="1400" t="str">
        <f t="shared" ref="V77" si="87">IF(V11=0,"",IF(V75&gt;=V11,"適","否"))</f>
        <v/>
      </c>
      <c r="W77" s="1401"/>
      <c r="X77" s="1400" t="str">
        <f t="shared" ref="X77" si="88">IF(X11=0,"",IF(X75&gt;=X11,"適","否"))</f>
        <v/>
      </c>
      <c r="Y77" s="1401"/>
      <c r="Z77" s="1400" t="str">
        <f t="shared" ref="Z77" si="89">IF(Z11=0,"",IF(Z75&gt;=Z11,"適","否"))</f>
        <v/>
      </c>
      <c r="AA77" s="1401"/>
      <c r="AB77" s="1400" t="str">
        <f t="shared" ref="AB77" si="90">IF(AB11=0,"",IF(AB75&gt;=AB11,"適","否"))</f>
        <v/>
      </c>
      <c r="AC77" s="1401"/>
      <c r="AD77" s="1400" t="str">
        <f t="shared" ref="AD77" si="91">IF(AD11=0,"",IF(AD75&gt;=AD11,"適","否"))</f>
        <v/>
      </c>
      <c r="AE77" s="1401"/>
      <c r="AF77" s="1400" t="str">
        <f t="shared" ref="AF77" si="92">IF(AF11=0,"",IF(AF75&gt;=AF11,"適","否"))</f>
        <v/>
      </c>
      <c r="AG77" s="1401"/>
      <c r="AH77" s="1400" t="str">
        <f t="shared" ref="AH77" si="93">IF(AH11=0,"",IF(AH75&gt;=AH11,"適","否"))</f>
        <v/>
      </c>
      <c r="AI77" s="1401"/>
      <c r="AJ77" s="1400" t="str">
        <f t="shared" ref="AJ77" si="94">IF(AJ11=0,"",IF(AJ75&gt;=AJ11,"適","否"))</f>
        <v/>
      </c>
      <c r="AK77" s="1401"/>
      <c r="AL77" s="1400" t="str">
        <f t="shared" ref="AL77" si="95">IF(AL11=0,"",IF(AL75&gt;=AL11,"適","否"))</f>
        <v/>
      </c>
      <c r="AM77" s="1401"/>
      <c r="AN77" s="1400" t="str">
        <f t="shared" ref="AN77" si="96">IF(AN11=0,"",IF(AN75&gt;=AN11,"適","否"))</f>
        <v/>
      </c>
      <c r="AO77" s="1401"/>
      <c r="AP77" s="1400" t="str">
        <f t="shared" ref="AP77" si="97">IF(AP11=0,"",IF(AP75&gt;=AP11,"適","否"))</f>
        <v/>
      </c>
      <c r="AQ77" s="1401"/>
      <c r="AR77" s="1400" t="str">
        <f t="shared" ref="AR77" si="98">IF(AR11=0,"",IF(AR75&gt;=AR11,"適","否"))</f>
        <v/>
      </c>
      <c r="AS77" s="1401"/>
      <c r="AT77" s="1400" t="str">
        <f t="shared" ref="AT77" si="99">IF(AT11=0,"",IF(AT75&gt;=AT11,"適","否"))</f>
        <v/>
      </c>
      <c r="AU77" s="1401"/>
      <c r="AV77" s="1400" t="str">
        <f t="shared" ref="AV77" si="100">IF(AV11=0,"",IF(AV75&gt;=AV11,"適","否"))</f>
        <v/>
      </c>
      <c r="AW77" s="1401"/>
      <c r="AX77" s="1400" t="str">
        <f t="shared" ref="AX77" si="101">IF(AX11=0,"",IF(AX75&gt;=AX11,"適","否"))</f>
        <v/>
      </c>
      <c r="AY77" s="1401"/>
      <c r="AZ77" s="1400" t="str">
        <f t="shared" ref="AZ77" si="102">IF(AZ11=0,"",IF(AZ75&gt;=AZ11,"適","否"))</f>
        <v/>
      </c>
      <c r="BA77" s="1401"/>
      <c r="BB77" s="1400" t="str">
        <f t="shared" ref="BB77" si="103">IF(BB11=0,"",IF(BB75&gt;=BB11,"適","否"))</f>
        <v/>
      </c>
      <c r="BC77" s="1401"/>
      <c r="BD77" s="1400" t="str">
        <f t="shared" ref="BD77" si="104">IF(BD11=0,"",IF(BD75&gt;=BD11,"適","否"))</f>
        <v/>
      </c>
      <c r="BE77" s="1401"/>
      <c r="BF77" s="1400" t="str">
        <f t="shared" ref="BF77" si="105">IF(BF11=0,"",IF(BF75&gt;=BF11,"適","否"))</f>
        <v/>
      </c>
      <c r="BG77" s="1401"/>
      <c r="BH77" s="1400" t="str">
        <f t="shared" ref="BH77" si="106">IF(BH11=0,"",IF(BH75&gt;=BH11,"適","否"))</f>
        <v/>
      </c>
      <c r="BI77" s="1401"/>
      <c r="BJ77" s="300" t="s">
        <v>682</v>
      </c>
    </row>
    <row r="78" spans="1:63" s="241" customFormat="1" ht="13.5" customHeight="1">
      <c r="A78" s="240" t="s">
        <v>659</v>
      </c>
      <c r="B78" s="241" t="s">
        <v>660</v>
      </c>
    </row>
    <row r="79" spans="1:63" s="241" customFormat="1" ht="13.5" customHeight="1">
      <c r="A79" s="241">
        <v>2</v>
      </c>
      <c r="B79" s="241" t="s">
        <v>773</v>
      </c>
    </row>
    <row r="80" spans="1:63" ht="13.5" customHeight="1">
      <c r="A80" s="343" t="s">
        <v>753</v>
      </c>
      <c r="B80" s="209" t="s">
        <v>754</v>
      </c>
    </row>
    <row r="81" spans="2:2" ht="13.5" customHeight="1">
      <c r="B81" s="209" t="s">
        <v>755</v>
      </c>
    </row>
    <row r="82" spans="2:2" ht="13.5" customHeight="1">
      <c r="B82" s="209" t="s">
        <v>809</v>
      </c>
    </row>
    <row r="83" spans="2:2" ht="13.5" customHeight="1">
      <c r="B83" s="209" t="s">
        <v>813</v>
      </c>
    </row>
    <row r="84" spans="2:2" ht="13.5" customHeight="1">
      <c r="B84" s="209" t="s">
        <v>808</v>
      </c>
    </row>
    <row r="85" spans="2:2" ht="13.5" customHeight="1">
      <c r="B85" s="209" t="s">
        <v>811</v>
      </c>
    </row>
    <row r="86" spans="2:2" ht="13.5" customHeight="1">
      <c r="B86" s="209" t="s">
        <v>810</v>
      </c>
    </row>
  </sheetData>
  <mergeCells count="1014">
    <mergeCell ref="P77:Q77"/>
    <mergeCell ref="AX76:AY76"/>
    <mergeCell ref="AZ76:BA76"/>
    <mergeCell ref="BB76:BC76"/>
    <mergeCell ref="A76:D77"/>
    <mergeCell ref="F76:G76"/>
    <mergeCell ref="H76:I76"/>
    <mergeCell ref="J76:K76"/>
    <mergeCell ref="L76:M76"/>
    <mergeCell ref="N76:O76"/>
    <mergeCell ref="P76:Q76"/>
    <mergeCell ref="R76:S76"/>
    <mergeCell ref="T76:U76"/>
    <mergeCell ref="V76:W76"/>
    <mergeCell ref="X76:Y76"/>
    <mergeCell ref="BB77:BC77"/>
    <mergeCell ref="BD77:BE77"/>
    <mergeCell ref="BF77:BG77"/>
    <mergeCell ref="BH77:BI77"/>
    <mergeCell ref="AP77:AQ77"/>
    <mergeCell ref="AR77:AS77"/>
    <mergeCell ref="AT77:AU77"/>
    <mergeCell ref="AV77:AW77"/>
    <mergeCell ref="AX77:AY77"/>
    <mergeCell ref="AZ77:BA77"/>
    <mergeCell ref="AD77:AE77"/>
    <mergeCell ref="AF77:AG77"/>
    <mergeCell ref="AH77:AI77"/>
    <mergeCell ref="AJ77:AK77"/>
    <mergeCell ref="AL77:AM77"/>
    <mergeCell ref="AN77:AO77"/>
    <mergeCell ref="R77:S77"/>
    <mergeCell ref="T77:U77"/>
    <mergeCell ref="V77:W77"/>
    <mergeCell ref="X77:Y77"/>
    <mergeCell ref="Z77:AA77"/>
    <mergeCell ref="AB77:AC77"/>
    <mergeCell ref="X75:Y75"/>
    <mergeCell ref="Z75:AA75"/>
    <mergeCell ref="BD76:BE76"/>
    <mergeCell ref="BF76:BG76"/>
    <mergeCell ref="BH76:BI76"/>
    <mergeCell ref="AL76:AM76"/>
    <mergeCell ref="AN76:AO76"/>
    <mergeCell ref="AP76:AQ76"/>
    <mergeCell ref="AR76:AS76"/>
    <mergeCell ref="AT76:AU76"/>
    <mergeCell ref="AV76:AW76"/>
    <mergeCell ref="Z76:AA76"/>
    <mergeCell ref="AB76:AC76"/>
    <mergeCell ref="AD76:AE76"/>
    <mergeCell ref="AF76:AG76"/>
    <mergeCell ref="AH76:AI76"/>
    <mergeCell ref="AJ76:AK76"/>
    <mergeCell ref="BF75:BG75"/>
    <mergeCell ref="BH75:BI75"/>
    <mergeCell ref="B75:E75"/>
    <mergeCell ref="F75:G75"/>
    <mergeCell ref="H75:I75"/>
    <mergeCell ref="J75:K75"/>
    <mergeCell ref="F77:G77"/>
    <mergeCell ref="H77:I77"/>
    <mergeCell ref="J77:K77"/>
    <mergeCell ref="L77:M77"/>
    <mergeCell ref="N77:O77"/>
    <mergeCell ref="L75:M75"/>
    <mergeCell ref="N75:O75"/>
    <mergeCell ref="AX73:AY73"/>
    <mergeCell ref="AZ73:BA73"/>
    <mergeCell ref="BB73:BC73"/>
    <mergeCell ref="BD73:BE73"/>
    <mergeCell ref="BF73:BG73"/>
    <mergeCell ref="BH73:BI73"/>
    <mergeCell ref="AL73:AM73"/>
    <mergeCell ref="AN73:AO73"/>
    <mergeCell ref="AP73:AQ73"/>
    <mergeCell ref="AR73:AS73"/>
    <mergeCell ref="AT73:AU73"/>
    <mergeCell ref="AV73:AW73"/>
    <mergeCell ref="Z73:AA73"/>
    <mergeCell ref="AB73:AC73"/>
    <mergeCell ref="AD73:AE73"/>
    <mergeCell ref="AF73:AG73"/>
    <mergeCell ref="AH73:AI73"/>
    <mergeCell ref="AJ73:AK73"/>
    <mergeCell ref="AZ75:BA75"/>
    <mergeCell ref="BB75:BC75"/>
    <mergeCell ref="BD75:BE75"/>
    <mergeCell ref="BJ72:BJ74"/>
    <mergeCell ref="F73:G73"/>
    <mergeCell ref="H73:I73"/>
    <mergeCell ref="J73:K73"/>
    <mergeCell ref="L73:M73"/>
    <mergeCell ref="N73:O73"/>
    <mergeCell ref="P73:Q73"/>
    <mergeCell ref="R73:S73"/>
    <mergeCell ref="T73:U73"/>
    <mergeCell ref="V73:W73"/>
    <mergeCell ref="AZ70:BA70"/>
    <mergeCell ref="BB70:BC70"/>
    <mergeCell ref="BD70:BE70"/>
    <mergeCell ref="BF70:BG70"/>
    <mergeCell ref="BH70:BI70"/>
    <mergeCell ref="BJ69:BJ71"/>
    <mergeCell ref="AN75:AO75"/>
    <mergeCell ref="AP75:AQ75"/>
    <mergeCell ref="AR75:AS75"/>
    <mergeCell ref="AT75:AU75"/>
    <mergeCell ref="AV75:AW75"/>
    <mergeCell ref="AX75:AY75"/>
    <mergeCell ref="AB75:AC75"/>
    <mergeCell ref="AD75:AE75"/>
    <mergeCell ref="AF75:AG75"/>
    <mergeCell ref="AH75:AI75"/>
    <mergeCell ref="AJ75:AK75"/>
    <mergeCell ref="AL75:AM75"/>
    <mergeCell ref="P75:Q75"/>
    <mergeCell ref="R75:S75"/>
    <mergeCell ref="T75:U75"/>
    <mergeCell ref="V75:W75"/>
    <mergeCell ref="B72:B74"/>
    <mergeCell ref="C72:C74"/>
    <mergeCell ref="D72:D74"/>
    <mergeCell ref="E72:E74"/>
    <mergeCell ref="X73:Y73"/>
    <mergeCell ref="AN70:AO70"/>
    <mergeCell ref="AP70:AQ70"/>
    <mergeCell ref="AR70:AS70"/>
    <mergeCell ref="AT70:AU70"/>
    <mergeCell ref="AV70:AW70"/>
    <mergeCell ref="AX70:AY70"/>
    <mergeCell ref="AB70:AC70"/>
    <mergeCell ref="AD70:AE70"/>
    <mergeCell ref="AF70:AG70"/>
    <mergeCell ref="AH70:AI70"/>
    <mergeCell ref="AJ70:AK70"/>
    <mergeCell ref="AL70:AM70"/>
    <mergeCell ref="P70:Q70"/>
    <mergeCell ref="R70:S70"/>
    <mergeCell ref="T70:U70"/>
    <mergeCell ref="V70:W70"/>
    <mergeCell ref="X70:Y70"/>
    <mergeCell ref="Z70:AA70"/>
    <mergeCell ref="B69:B71"/>
    <mergeCell ref="C69:C71"/>
    <mergeCell ref="D69:D71"/>
    <mergeCell ref="E69:E71"/>
    <mergeCell ref="F70:G70"/>
    <mergeCell ref="H70:I70"/>
    <mergeCell ref="J70:K70"/>
    <mergeCell ref="L70:M70"/>
    <mergeCell ref="N70:O70"/>
    <mergeCell ref="AX67:AY67"/>
    <mergeCell ref="AZ67:BA67"/>
    <mergeCell ref="BB67:BC67"/>
    <mergeCell ref="BD67:BE67"/>
    <mergeCell ref="BF67:BG67"/>
    <mergeCell ref="BH67:BI67"/>
    <mergeCell ref="AL67:AM67"/>
    <mergeCell ref="AN67:AO67"/>
    <mergeCell ref="AP67:AQ67"/>
    <mergeCell ref="AR67:AS67"/>
    <mergeCell ref="AT67:AU67"/>
    <mergeCell ref="AV67:AW67"/>
    <mergeCell ref="Z67:AA67"/>
    <mergeCell ref="AB67:AC67"/>
    <mergeCell ref="AD67:AE67"/>
    <mergeCell ref="AF67:AG67"/>
    <mergeCell ref="AH67:AI67"/>
    <mergeCell ref="AJ67:AK67"/>
    <mergeCell ref="N67:O67"/>
    <mergeCell ref="P67:Q67"/>
    <mergeCell ref="R67:S67"/>
    <mergeCell ref="T67:U67"/>
    <mergeCell ref="V67:W67"/>
    <mergeCell ref="X67:Y67"/>
    <mergeCell ref="B66:B68"/>
    <mergeCell ref="C66:C68"/>
    <mergeCell ref="D66:D68"/>
    <mergeCell ref="E66:E68"/>
    <mergeCell ref="BJ66:BJ68"/>
    <mergeCell ref="BK66:BK68"/>
    <mergeCell ref="F67:G67"/>
    <mergeCell ref="H67:I67"/>
    <mergeCell ref="J67:K67"/>
    <mergeCell ref="L67:M67"/>
    <mergeCell ref="AX64:AY64"/>
    <mergeCell ref="AZ64:BA64"/>
    <mergeCell ref="BB64:BC64"/>
    <mergeCell ref="BD64:BE64"/>
    <mergeCell ref="BF64:BG64"/>
    <mergeCell ref="BH64:BI64"/>
    <mergeCell ref="AL64:AM64"/>
    <mergeCell ref="AN64:AO64"/>
    <mergeCell ref="AP64:AQ64"/>
    <mergeCell ref="AR64:AS64"/>
    <mergeCell ref="AT64:AU64"/>
    <mergeCell ref="AV64:AW64"/>
    <mergeCell ref="Z64:AA64"/>
    <mergeCell ref="AB64:AC64"/>
    <mergeCell ref="AD64:AE64"/>
    <mergeCell ref="AF64:AG64"/>
    <mergeCell ref="AH64:AI64"/>
    <mergeCell ref="AJ64:AK64"/>
    <mergeCell ref="N64:O64"/>
    <mergeCell ref="P64:Q64"/>
    <mergeCell ref="R64:S64"/>
    <mergeCell ref="T64:U64"/>
    <mergeCell ref="V64:W64"/>
    <mergeCell ref="X64:Y64"/>
    <mergeCell ref="B63:B65"/>
    <mergeCell ref="C63:C65"/>
    <mergeCell ref="D63:D65"/>
    <mergeCell ref="E63:E65"/>
    <mergeCell ref="BJ63:BJ65"/>
    <mergeCell ref="BK63:BK65"/>
    <mergeCell ref="F64:G64"/>
    <mergeCell ref="H64:I64"/>
    <mergeCell ref="J64:K64"/>
    <mergeCell ref="L64:M64"/>
    <mergeCell ref="AX61:AY61"/>
    <mergeCell ref="AZ61:BA61"/>
    <mergeCell ref="BB61:BC61"/>
    <mergeCell ref="BD61:BE61"/>
    <mergeCell ref="BF61:BG61"/>
    <mergeCell ref="BH61:BI61"/>
    <mergeCell ref="AL61:AM61"/>
    <mergeCell ref="AN61:AO61"/>
    <mergeCell ref="AP61:AQ61"/>
    <mergeCell ref="AR61:AS61"/>
    <mergeCell ref="AT61:AU61"/>
    <mergeCell ref="AV61:AW61"/>
    <mergeCell ref="Z61:AA61"/>
    <mergeCell ref="AB61:AC61"/>
    <mergeCell ref="AD61:AE61"/>
    <mergeCell ref="AF61:AG61"/>
    <mergeCell ref="AH61:AI61"/>
    <mergeCell ref="AJ61:AK61"/>
    <mergeCell ref="N61:O61"/>
    <mergeCell ref="P61:Q61"/>
    <mergeCell ref="R61:S61"/>
    <mergeCell ref="T61:U61"/>
    <mergeCell ref="V61:W61"/>
    <mergeCell ref="X61:Y61"/>
    <mergeCell ref="B60:B62"/>
    <mergeCell ref="C60:C62"/>
    <mergeCell ref="D60:D62"/>
    <mergeCell ref="E60:E62"/>
    <mergeCell ref="BJ60:BJ62"/>
    <mergeCell ref="BK60:BK62"/>
    <mergeCell ref="F61:G61"/>
    <mergeCell ref="H61:I61"/>
    <mergeCell ref="J61:K61"/>
    <mergeCell ref="L61:M61"/>
    <mergeCell ref="AX58:AY58"/>
    <mergeCell ref="AZ58:BA58"/>
    <mergeCell ref="BB58:BC58"/>
    <mergeCell ref="BD58:BE58"/>
    <mergeCell ref="BF58:BG58"/>
    <mergeCell ref="BH58:BI58"/>
    <mergeCell ref="AL58:AM58"/>
    <mergeCell ref="AN58:AO58"/>
    <mergeCell ref="AP58:AQ58"/>
    <mergeCell ref="AR58:AS58"/>
    <mergeCell ref="AT58:AU58"/>
    <mergeCell ref="AV58:AW58"/>
    <mergeCell ref="Z58:AA58"/>
    <mergeCell ref="AB58:AC58"/>
    <mergeCell ref="AD58:AE58"/>
    <mergeCell ref="AF58:AG58"/>
    <mergeCell ref="AH58:AI58"/>
    <mergeCell ref="AJ58:AK58"/>
    <mergeCell ref="N58:O58"/>
    <mergeCell ref="P58:Q58"/>
    <mergeCell ref="R58:S58"/>
    <mergeCell ref="T58:U58"/>
    <mergeCell ref="V58:W58"/>
    <mergeCell ref="X58:Y58"/>
    <mergeCell ref="B57:B59"/>
    <mergeCell ref="C57:C59"/>
    <mergeCell ref="D57:D59"/>
    <mergeCell ref="E57:E59"/>
    <mergeCell ref="BJ57:BJ59"/>
    <mergeCell ref="BK57:BK59"/>
    <mergeCell ref="F58:G58"/>
    <mergeCell ref="H58:I58"/>
    <mergeCell ref="J58:K58"/>
    <mergeCell ref="L58:M58"/>
    <mergeCell ref="AX55:AY55"/>
    <mergeCell ref="AZ55:BA55"/>
    <mergeCell ref="BB55:BC55"/>
    <mergeCell ref="BD55:BE55"/>
    <mergeCell ref="BF55:BG55"/>
    <mergeCell ref="BH55:BI55"/>
    <mergeCell ref="AL55:AM55"/>
    <mergeCell ref="AN55:AO55"/>
    <mergeCell ref="AP55:AQ55"/>
    <mergeCell ref="AR55:AS55"/>
    <mergeCell ref="AT55:AU55"/>
    <mergeCell ref="AV55:AW55"/>
    <mergeCell ref="Z55:AA55"/>
    <mergeCell ref="AB55:AC55"/>
    <mergeCell ref="AD55:AE55"/>
    <mergeCell ref="AF55:AG55"/>
    <mergeCell ref="AH55:AI55"/>
    <mergeCell ref="AJ55:AK55"/>
    <mergeCell ref="N55:O55"/>
    <mergeCell ref="P55:Q55"/>
    <mergeCell ref="R55:S55"/>
    <mergeCell ref="T55:U55"/>
    <mergeCell ref="V55:W55"/>
    <mergeCell ref="X55:Y55"/>
    <mergeCell ref="B54:B56"/>
    <mergeCell ref="C54:C56"/>
    <mergeCell ref="D54:D56"/>
    <mergeCell ref="E54:E56"/>
    <mergeCell ref="BJ54:BJ56"/>
    <mergeCell ref="BK54:BK56"/>
    <mergeCell ref="F55:G55"/>
    <mergeCell ref="H55:I55"/>
    <mergeCell ref="J55:K55"/>
    <mergeCell ref="L55:M55"/>
    <mergeCell ref="AX52:AY52"/>
    <mergeCell ref="AZ52:BA52"/>
    <mergeCell ref="BB52:BC52"/>
    <mergeCell ref="BD52:BE52"/>
    <mergeCell ref="BF52:BG52"/>
    <mergeCell ref="BH52:BI52"/>
    <mergeCell ref="AL52:AM52"/>
    <mergeCell ref="AN52:AO52"/>
    <mergeCell ref="AP52:AQ52"/>
    <mergeCell ref="AR52:AS52"/>
    <mergeCell ref="AT52:AU52"/>
    <mergeCell ref="AV52:AW52"/>
    <mergeCell ref="Z52:AA52"/>
    <mergeCell ref="AB52:AC52"/>
    <mergeCell ref="AD52:AE52"/>
    <mergeCell ref="AF52:AG52"/>
    <mergeCell ref="AH52:AI52"/>
    <mergeCell ref="AJ52:AK52"/>
    <mergeCell ref="N52:O52"/>
    <mergeCell ref="P52:Q52"/>
    <mergeCell ref="R52:S52"/>
    <mergeCell ref="T52:U52"/>
    <mergeCell ref="V52:W52"/>
    <mergeCell ref="X52:Y52"/>
    <mergeCell ref="B51:B53"/>
    <mergeCell ref="C51:C53"/>
    <mergeCell ref="D51:D53"/>
    <mergeCell ref="E51:E53"/>
    <mergeCell ref="BJ51:BJ53"/>
    <mergeCell ref="BK51:BK53"/>
    <mergeCell ref="F52:G52"/>
    <mergeCell ref="H52:I52"/>
    <mergeCell ref="J52:K52"/>
    <mergeCell ref="L52:M52"/>
    <mergeCell ref="AX49:AY49"/>
    <mergeCell ref="AZ49:BA49"/>
    <mergeCell ref="BB49:BC49"/>
    <mergeCell ref="BD49:BE49"/>
    <mergeCell ref="BF49:BG49"/>
    <mergeCell ref="BH49:BI49"/>
    <mergeCell ref="AL49:AM49"/>
    <mergeCell ref="AN49:AO49"/>
    <mergeCell ref="AP49:AQ49"/>
    <mergeCell ref="AR49:AS49"/>
    <mergeCell ref="AT49:AU49"/>
    <mergeCell ref="AV49:AW49"/>
    <mergeCell ref="Z49:AA49"/>
    <mergeCell ref="AB49:AC49"/>
    <mergeCell ref="AD49:AE49"/>
    <mergeCell ref="AF49:AG49"/>
    <mergeCell ref="AH49:AI49"/>
    <mergeCell ref="AJ49:AK49"/>
    <mergeCell ref="N49:O49"/>
    <mergeCell ref="P49:Q49"/>
    <mergeCell ref="R49:S49"/>
    <mergeCell ref="T49:U49"/>
    <mergeCell ref="V49:W49"/>
    <mergeCell ref="X49:Y49"/>
    <mergeCell ref="B48:B50"/>
    <mergeCell ref="C48:C50"/>
    <mergeCell ref="D48:D50"/>
    <mergeCell ref="E48:E50"/>
    <mergeCell ref="BJ48:BJ50"/>
    <mergeCell ref="BK48:BK50"/>
    <mergeCell ref="F49:G49"/>
    <mergeCell ref="H49:I49"/>
    <mergeCell ref="J49:K49"/>
    <mergeCell ref="L49:M49"/>
    <mergeCell ref="AX46:AY46"/>
    <mergeCell ref="AZ46:BA46"/>
    <mergeCell ref="BB46:BC46"/>
    <mergeCell ref="BD46:BE46"/>
    <mergeCell ref="BF46:BG46"/>
    <mergeCell ref="BH46:BI46"/>
    <mergeCell ref="AL46:AM46"/>
    <mergeCell ref="AN46:AO46"/>
    <mergeCell ref="AP46:AQ46"/>
    <mergeCell ref="AR46:AS46"/>
    <mergeCell ref="AT46:AU46"/>
    <mergeCell ref="AV46:AW46"/>
    <mergeCell ref="Z46:AA46"/>
    <mergeCell ref="AB46:AC46"/>
    <mergeCell ref="AD46:AE46"/>
    <mergeCell ref="AF46:AG46"/>
    <mergeCell ref="AH46:AI46"/>
    <mergeCell ref="AJ46:AK46"/>
    <mergeCell ref="N46:O46"/>
    <mergeCell ref="P46:Q46"/>
    <mergeCell ref="R46:S46"/>
    <mergeCell ref="T46:U46"/>
    <mergeCell ref="V46:W46"/>
    <mergeCell ref="X46:Y46"/>
    <mergeCell ref="B45:B47"/>
    <mergeCell ref="C45:C47"/>
    <mergeCell ref="D45:D47"/>
    <mergeCell ref="E45:E47"/>
    <mergeCell ref="BJ45:BJ47"/>
    <mergeCell ref="BK45:BK47"/>
    <mergeCell ref="F46:G46"/>
    <mergeCell ref="H46:I46"/>
    <mergeCell ref="J46:K46"/>
    <mergeCell ref="L46:M46"/>
    <mergeCell ref="AX43:AY43"/>
    <mergeCell ref="AZ43:BA43"/>
    <mergeCell ref="BB43:BC43"/>
    <mergeCell ref="BD43:BE43"/>
    <mergeCell ref="BF43:BG43"/>
    <mergeCell ref="BH43:BI43"/>
    <mergeCell ref="AL43:AM43"/>
    <mergeCell ref="AN43:AO43"/>
    <mergeCell ref="AP43:AQ43"/>
    <mergeCell ref="AR43:AS43"/>
    <mergeCell ref="AT43:AU43"/>
    <mergeCell ref="AV43:AW43"/>
    <mergeCell ref="Z43:AA43"/>
    <mergeCell ref="AB43:AC43"/>
    <mergeCell ref="AD43:AE43"/>
    <mergeCell ref="AF43:AG43"/>
    <mergeCell ref="AH43:AI43"/>
    <mergeCell ref="AJ43:AK43"/>
    <mergeCell ref="N43:O43"/>
    <mergeCell ref="P43:Q43"/>
    <mergeCell ref="R43:S43"/>
    <mergeCell ref="T43:U43"/>
    <mergeCell ref="V43:W43"/>
    <mergeCell ref="X43:Y43"/>
    <mergeCell ref="B42:B44"/>
    <mergeCell ref="C42:C44"/>
    <mergeCell ref="D42:D44"/>
    <mergeCell ref="E42:E44"/>
    <mergeCell ref="BJ42:BJ44"/>
    <mergeCell ref="BK42:BK44"/>
    <mergeCell ref="F43:G43"/>
    <mergeCell ref="H43:I43"/>
    <mergeCell ref="J43:K43"/>
    <mergeCell ref="L43:M43"/>
    <mergeCell ref="AX40:AY40"/>
    <mergeCell ref="AZ40:BA40"/>
    <mergeCell ref="BB40:BC40"/>
    <mergeCell ref="BD40:BE40"/>
    <mergeCell ref="BF40:BG40"/>
    <mergeCell ref="BH40:BI40"/>
    <mergeCell ref="AL40:AM40"/>
    <mergeCell ref="AN40:AO40"/>
    <mergeCell ref="AP40:AQ40"/>
    <mergeCell ref="AR40:AS40"/>
    <mergeCell ref="AT40:AU40"/>
    <mergeCell ref="AV40:AW40"/>
    <mergeCell ref="Z40:AA40"/>
    <mergeCell ref="AB40:AC40"/>
    <mergeCell ref="AD40:AE40"/>
    <mergeCell ref="AF40:AG40"/>
    <mergeCell ref="AH40:AI40"/>
    <mergeCell ref="AJ40:AK40"/>
    <mergeCell ref="N40:O40"/>
    <mergeCell ref="P40:Q40"/>
    <mergeCell ref="R40:S40"/>
    <mergeCell ref="T40:U40"/>
    <mergeCell ref="V40:W40"/>
    <mergeCell ref="X40:Y40"/>
    <mergeCell ref="B39:B41"/>
    <mergeCell ref="C39:C41"/>
    <mergeCell ref="D39:D41"/>
    <mergeCell ref="E39:E41"/>
    <mergeCell ref="BJ39:BJ41"/>
    <mergeCell ref="BK39:BK41"/>
    <mergeCell ref="F40:G40"/>
    <mergeCell ref="H40:I40"/>
    <mergeCell ref="J40:K40"/>
    <mergeCell ref="L40:M40"/>
    <mergeCell ref="AX37:AY37"/>
    <mergeCell ref="AZ37:BA37"/>
    <mergeCell ref="BB37:BC37"/>
    <mergeCell ref="BD37:BE37"/>
    <mergeCell ref="BF37:BG37"/>
    <mergeCell ref="BH37:BI37"/>
    <mergeCell ref="AL37:AM37"/>
    <mergeCell ref="AN37:AO37"/>
    <mergeCell ref="AP37:AQ37"/>
    <mergeCell ref="AR37:AS37"/>
    <mergeCell ref="AT37:AU37"/>
    <mergeCell ref="AV37:AW37"/>
    <mergeCell ref="Z37:AA37"/>
    <mergeCell ref="AB37:AC37"/>
    <mergeCell ref="AD37:AE37"/>
    <mergeCell ref="AF37:AG37"/>
    <mergeCell ref="AH37:AI37"/>
    <mergeCell ref="AJ37:AK37"/>
    <mergeCell ref="N37:O37"/>
    <mergeCell ref="P37:Q37"/>
    <mergeCell ref="R37:S37"/>
    <mergeCell ref="T37:U37"/>
    <mergeCell ref="V37:W37"/>
    <mergeCell ref="X37:Y37"/>
    <mergeCell ref="B36:B38"/>
    <mergeCell ref="C36:C38"/>
    <mergeCell ref="D36:D38"/>
    <mergeCell ref="E36:E38"/>
    <mergeCell ref="BJ36:BJ38"/>
    <mergeCell ref="BK36:BK38"/>
    <mergeCell ref="F37:G37"/>
    <mergeCell ref="H37:I37"/>
    <mergeCell ref="J37:K37"/>
    <mergeCell ref="L37:M37"/>
    <mergeCell ref="AX34:AY34"/>
    <mergeCell ref="AZ34:BA34"/>
    <mergeCell ref="BB34:BC34"/>
    <mergeCell ref="BD34:BE34"/>
    <mergeCell ref="BF34:BG34"/>
    <mergeCell ref="BH34:BI34"/>
    <mergeCell ref="AL34:AM34"/>
    <mergeCell ref="AN34:AO34"/>
    <mergeCell ref="AP34:AQ34"/>
    <mergeCell ref="AR34:AS34"/>
    <mergeCell ref="AT34:AU34"/>
    <mergeCell ref="AV34:AW34"/>
    <mergeCell ref="Z34:AA34"/>
    <mergeCell ref="AB34:AC34"/>
    <mergeCell ref="AD34:AE34"/>
    <mergeCell ref="AF34:AG34"/>
    <mergeCell ref="AH34:AI34"/>
    <mergeCell ref="AJ34:AK34"/>
    <mergeCell ref="N34:O34"/>
    <mergeCell ref="P34:Q34"/>
    <mergeCell ref="R34:S34"/>
    <mergeCell ref="T34:U34"/>
    <mergeCell ref="V34:W34"/>
    <mergeCell ref="X34:Y34"/>
    <mergeCell ref="B33:B35"/>
    <mergeCell ref="C33:C35"/>
    <mergeCell ref="D33:D35"/>
    <mergeCell ref="E33:E35"/>
    <mergeCell ref="BJ33:BJ35"/>
    <mergeCell ref="BK33:BK35"/>
    <mergeCell ref="F34:G34"/>
    <mergeCell ref="H34:I34"/>
    <mergeCell ref="J34:K34"/>
    <mergeCell ref="L34:M34"/>
    <mergeCell ref="AX31:AY31"/>
    <mergeCell ref="AZ31:BA31"/>
    <mergeCell ref="BB31:BC31"/>
    <mergeCell ref="BD31:BE31"/>
    <mergeCell ref="BF31:BG31"/>
    <mergeCell ref="BH31:BI31"/>
    <mergeCell ref="AL31:AM31"/>
    <mergeCell ref="AN31:AO31"/>
    <mergeCell ref="AP31:AQ31"/>
    <mergeCell ref="AR31:AS31"/>
    <mergeCell ref="AT31:AU31"/>
    <mergeCell ref="AV31:AW31"/>
    <mergeCell ref="Z31:AA31"/>
    <mergeCell ref="AB31:AC31"/>
    <mergeCell ref="AD31:AE31"/>
    <mergeCell ref="AF31:AG31"/>
    <mergeCell ref="AH31:AI31"/>
    <mergeCell ref="AJ31:AK31"/>
    <mergeCell ref="N31:O31"/>
    <mergeCell ref="P31:Q31"/>
    <mergeCell ref="R31:S31"/>
    <mergeCell ref="T31:U31"/>
    <mergeCell ref="V31:W31"/>
    <mergeCell ref="X31:Y31"/>
    <mergeCell ref="B30:B32"/>
    <mergeCell ref="C30:C32"/>
    <mergeCell ref="D30:D32"/>
    <mergeCell ref="E30:E32"/>
    <mergeCell ref="BJ30:BJ32"/>
    <mergeCell ref="BK30:BK32"/>
    <mergeCell ref="F31:G31"/>
    <mergeCell ref="H31:I31"/>
    <mergeCell ref="J31:K31"/>
    <mergeCell ref="L31:M31"/>
    <mergeCell ref="AX28:AY28"/>
    <mergeCell ref="AZ28:BA28"/>
    <mergeCell ref="BB28:BC28"/>
    <mergeCell ref="BD28:BE28"/>
    <mergeCell ref="BF28:BG28"/>
    <mergeCell ref="BH28:BI28"/>
    <mergeCell ref="AL28:AM28"/>
    <mergeCell ref="AN28:AO28"/>
    <mergeCell ref="AP28:AQ28"/>
    <mergeCell ref="AR28:AS28"/>
    <mergeCell ref="AT28:AU28"/>
    <mergeCell ref="AV28:AW28"/>
    <mergeCell ref="Z28:AA28"/>
    <mergeCell ref="AB28:AC28"/>
    <mergeCell ref="AD28:AE28"/>
    <mergeCell ref="AF28:AG28"/>
    <mergeCell ref="AH28:AI28"/>
    <mergeCell ref="AJ28:AK28"/>
    <mergeCell ref="N28:O28"/>
    <mergeCell ref="P28:Q28"/>
    <mergeCell ref="R28:S28"/>
    <mergeCell ref="T28:U28"/>
    <mergeCell ref="V28:W28"/>
    <mergeCell ref="X28:Y28"/>
    <mergeCell ref="B27:B29"/>
    <mergeCell ref="C27:C29"/>
    <mergeCell ref="D27:D29"/>
    <mergeCell ref="E27:E29"/>
    <mergeCell ref="BJ27:BJ29"/>
    <mergeCell ref="BK27:BK29"/>
    <mergeCell ref="F28:G28"/>
    <mergeCell ref="H28:I28"/>
    <mergeCell ref="J28:K28"/>
    <mergeCell ref="L28:M28"/>
    <mergeCell ref="AB22:AC22"/>
    <mergeCell ref="AD22:AE22"/>
    <mergeCell ref="AF22:AG22"/>
    <mergeCell ref="AX25:AY25"/>
    <mergeCell ref="AZ25:BA25"/>
    <mergeCell ref="BB25:BC25"/>
    <mergeCell ref="BD25:BE25"/>
    <mergeCell ref="BF25:BG25"/>
    <mergeCell ref="BH25:BI25"/>
    <mergeCell ref="AL25:AM25"/>
    <mergeCell ref="AN25:AO25"/>
    <mergeCell ref="AP25:AQ25"/>
    <mergeCell ref="AR25:AS25"/>
    <mergeCell ref="AT25:AU25"/>
    <mergeCell ref="AV25:AW25"/>
    <mergeCell ref="Z25:AA25"/>
    <mergeCell ref="AB25:AC25"/>
    <mergeCell ref="AD25:AE25"/>
    <mergeCell ref="AF25:AG25"/>
    <mergeCell ref="AH25:AI25"/>
    <mergeCell ref="AJ25:AK25"/>
    <mergeCell ref="BJ21:BJ23"/>
    <mergeCell ref="BK21:BK23"/>
    <mergeCell ref="F22:G22"/>
    <mergeCell ref="H22:I22"/>
    <mergeCell ref="J22:K22"/>
    <mergeCell ref="L22:M22"/>
    <mergeCell ref="N25:O25"/>
    <mergeCell ref="P25:Q25"/>
    <mergeCell ref="R25:S25"/>
    <mergeCell ref="T25:U25"/>
    <mergeCell ref="V25:W25"/>
    <mergeCell ref="X25:Y25"/>
    <mergeCell ref="B24:B26"/>
    <mergeCell ref="C24:C26"/>
    <mergeCell ref="D24:D26"/>
    <mergeCell ref="E24:E26"/>
    <mergeCell ref="BJ24:BJ26"/>
    <mergeCell ref="BK24:BK26"/>
    <mergeCell ref="F25:G25"/>
    <mergeCell ref="H25:I25"/>
    <mergeCell ref="J25:K25"/>
    <mergeCell ref="L25:M25"/>
    <mergeCell ref="AX22:AY22"/>
    <mergeCell ref="AZ22:BA22"/>
    <mergeCell ref="BB22:BC22"/>
    <mergeCell ref="BD22:BE22"/>
    <mergeCell ref="BF22:BG22"/>
    <mergeCell ref="BH22:BI22"/>
    <mergeCell ref="AL22:AM22"/>
    <mergeCell ref="AN22:AO22"/>
    <mergeCell ref="AP22:AQ22"/>
    <mergeCell ref="AR22:AS22"/>
    <mergeCell ref="BK18:BK20"/>
    <mergeCell ref="F19:G19"/>
    <mergeCell ref="H19:I19"/>
    <mergeCell ref="J19:K19"/>
    <mergeCell ref="L19:M19"/>
    <mergeCell ref="AX16:AY16"/>
    <mergeCell ref="AZ16:BA16"/>
    <mergeCell ref="BB16:BC16"/>
    <mergeCell ref="BD16:BE16"/>
    <mergeCell ref="BF16:BG16"/>
    <mergeCell ref="BH16:BI16"/>
    <mergeCell ref="AL16:AM16"/>
    <mergeCell ref="AN16:AO16"/>
    <mergeCell ref="AP16:AQ16"/>
    <mergeCell ref="AR16:AS16"/>
    <mergeCell ref="AT16:AU16"/>
    <mergeCell ref="AV16:AW16"/>
    <mergeCell ref="BK15:BK17"/>
    <mergeCell ref="F16:G16"/>
    <mergeCell ref="H16:I16"/>
    <mergeCell ref="J16:K16"/>
    <mergeCell ref="AX19:AY19"/>
    <mergeCell ref="AZ19:BA19"/>
    <mergeCell ref="BB19:BC19"/>
    <mergeCell ref="BD19:BE19"/>
    <mergeCell ref="BF19:BG19"/>
    <mergeCell ref="BH19:BI19"/>
    <mergeCell ref="AL19:AM19"/>
    <mergeCell ref="AN19:AO19"/>
    <mergeCell ref="AP19:AQ19"/>
    <mergeCell ref="AR19:AS19"/>
    <mergeCell ref="AT19:AU19"/>
    <mergeCell ref="BJ12:BJ14"/>
    <mergeCell ref="B15:B17"/>
    <mergeCell ref="C15:C17"/>
    <mergeCell ref="D15:D17"/>
    <mergeCell ref="E15:E17"/>
    <mergeCell ref="BJ15:BJ17"/>
    <mergeCell ref="X16:Y16"/>
    <mergeCell ref="Z16:AA16"/>
    <mergeCell ref="AB16:AC16"/>
    <mergeCell ref="AD16:AE16"/>
    <mergeCell ref="BD11:BE11"/>
    <mergeCell ref="BF11:BG11"/>
    <mergeCell ref="BH11:BI11"/>
    <mergeCell ref="N19:O19"/>
    <mergeCell ref="P19:Q19"/>
    <mergeCell ref="R19:S19"/>
    <mergeCell ref="T19:U19"/>
    <mergeCell ref="V19:W19"/>
    <mergeCell ref="X19:Y19"/>
    <mergeCell ref="B18:B20"/>
    <mergeCell ref="C18:C20"/>
    <mergeCell ref="D18:D20"/>
    <mergeCell ref="E18:E20"/>
    <mergeCell ref="BJ18:BJ20"/>
    <mergeCell ref="AV19:AW19"/>
    <mergeCell ref="Z19:AA19"/>
    <mergeCell ref="AB19:AC19"/>
    <mergeCell ref="AD19:AE19"/>
    <mergeCell ref="AF19:AG19"/>
    <mergeCell ref="AH19:AI19"/>
    <mergeCell ref="AJ19:AK19"/>
    <mergeCell ref="AZ11:BA11"/>
    <mergeCell ref="BB11:BC11"/>
    <mergeCell ref="AF11:AG11"/>
    <mergeCell ref="AH11:AI11"/>
    <mergeCell ref="AJ11:AK11"/>
    <mergeCell ref="AL11:AM11"/>
    <mergeCell ref="AN11:AO11"/>
    <mergeCell ref="AP11:AQ11"/>
    <mergeCell ref="X11:Y11"/>
    <mergeCell ref="Z11:AA11"/>
    <mergeCell ref="AB11:AC11"/>
    <mergeCell ref="AD11:AE11"/>
    <mergeCell ref="L16:M16"/>
    <mergeCell ref="N16:O16"/>
    <mergeCell ref="P16:Q16"/>
    <mergeCell ref="R16:S16"/>
    <mergeCell ref="T16:U16"/>
    <mergeCell ref="V16:W16"/>
    <mergeCell ref="T10:U10"/>
    <mergeCell ref="V10:W10"/>
    <mergeCell ref="X10:Y10"/>
    <mergeCell ref="Z10:AA10"/>
    <mergeCell ref="AB10:AC10"/>
    <mergeCell ref="AD10:AE10"/>
    <mergeCell ref="A12:A75"/>
    <mergeCell ref="B12:C14"/>
    <mergeCell ref="D12:D14"/>
    <mergeCell ref="E12:E14"/>
    <mergeCell ref="AF16:AG16"/>
    <mergeCell ref="AH16:AI16"/>
    <mergeCell ref="AJ16:AK16"/>
    <mergeCell ref="AR11:AS11"/>
    <mergeCell ref="AT11:AU11"/>
    <mergeCell ref="AV11:AW11"/>
    <mergeCell ref="AX11:AY11"/>
    <mergeCell ref="AH22:AI22"/>
    <mergeCell ref="AJ22:AK22"/>
    <mergeCell ref="N22:O22"/>
    <mergeCell ref="P22:Q22"/>
    <mergeCell ref="R22:S22"/>
    <mergeCell ref="T22:U22"/>
    <mergeCell ref="V22:W22"/>
    <mergeCell ref="X22:Y22"/>
    <mergeCell ref="B21:B23"/>
    <mergeCell ref="C21:C23"/>
    <mergeCell ref="D21:D23"/>
    <mergeCell ref="E21:E23"/>
    <mergeCell ref="AT22:AU22"/>
    <mergeCell ref="AV22:AW22"/>
    <mergeCell ref="Z22:AA22"/>
    <mergeCell ref="V9:W9"/>
    <mergeCell ref="X9:Y9"/>
    <mergeCell ref="Z9:AA9"/>
    <mergeCell ref="AB9:AC9"/>
    <mergeCell ref="AD9:AE9"/>
    <mergeCell ref="AF9:AG9"/>
    <mergeCell ref="T11:U11"/>
    <mergeCell ref="V11:W11"/>
    <mergeCell ref="B9:E9"/>
    <mergeCell ref="F9:G9"/>
    <mergeCell ref="BD10:BE10"/>
    <mergeCell ref="BF10:BG10"/>
    <mergeCell ref="BH10:BI10"/>
    <mergeCell ref="F11:G11"/>
    <mergeCell ref="H11:I11"/>
    <mergeCell ref="J11:K11"/>
    <mergeCell ref="L11:M11"/>
    <mergeCell ref="N11:O11"/>
    <mergeCell ref="P11:Q11"/>
    <mergeCell ref="R11:S11"/>
    <mergeCell ref="AR10:AS10"/>
    <mergeCell ref="AT10:AU10"/>
    <mergeCell ref="AV10:AW10"/>
    <mergeCell ref="AX10:AY10"/>
    <mergeCell ref="AZ10:BA10"/>
    <mergeCell ref="BB10:BC10"/>
    <mergeCell ref="AF10:AG10"/>
    <mergeCell ref="AH10:AI10"/>
    <mergeCell ref="AJ10:AK10"/>
    <mergeCell ref="AL10:AM10"/>
    <mergeCell ref="AN10:AO10"/>
    <mergeCell ref="AP10:AQ10"/>
    <mergeCell ref="F8:G8"/>
    <mergeCell ref="H8:I8"/>
    <mergeCell ref="J8:K8"/>
    <mergeCell ref="H9:I9"/>
    <mergeCell ref="J9:K9"/>
    <mergeCell ref="L9:M9"/>
    <mergeCell ref="N9:O9"/>
    <mergeCell ref="P9:Q9"/>
    <mergeCell ref="R9:S9"/>
    <mergeCell ref="T9:U9"/>
    <mergeCell ref="BF9:BG9"/>
    <mergeCell ref="BH9:BI9"/>
    <mergeCell ref="A10:D11"/>
    <mergeCell ref="F10:G10"/>
    <mergeCell ref="H10:I10"/>
    <mergeCell ref="J10:K10"/>
    <mergeCell ref="L10:M10"/>
    <mergeCell ref="N10:O10"/>
    <mergeCell ref="P10:Q10"/>
    <mergeCell ref="R10:S10"/>
    <mergeCell ref="AT9:AU9"/>
    <mergeCell ref="AV9:AW9"/>
    <mergeCell ref="AX9:AY9"/>
    <mergeCell ref="AZ9:BA9"/>
    <mergeCell ref="BB9:BC9"/>
    <mergeCell ref="BD9:BE9"/>
    <mergeCell ref="AH9:AI9"/>
    <mergeCell ref="AJ9:AK9"/>
    <mergeCell ref="AL9:AM9"/>
    <mergeCell ref="AN9:AO9"/>
    <mergeCell ref="AP9:AQ9"/>
    <mergeCell ref="AR9:AS9"/>
    <mergeCell ref="BH8:BI8"/>
    <mergeCell ref="AV8:AW8"/>
    <mergeCell ref="AX8:AY8"/>
    <mergeCell ref="AZ8:BA8"/>
    <mergeCell ref="BB8:BC8"/>
    <mergeCell ref="BD8:BE8"/>
    <mergeCell ref="BF8:BG8"/>
    <mergeCell ref="AJ8:AK8"/>
    <mergeCell ref="AL8:AM8"/>
    <mergeCell ref="AN8:AO8"/>
    <mergeCell ref="AP8:AQ8"/>
    <mergeCell ref="AR8:AS8"/>
    <mergeCell ref="AT8:AU8"/>
    <mergeCell ref="X8:Y8"/>
    <mergeCell ref="Z8:AA8"/>
    <mergeCell ref="AB8:AC8"/>
    <mergeCell ref="AD8:AE8"/>
    <mergeCell ref="AF8:AG8"/>
    <mergeCell ref="AH8:AI8"/>
    <mergeCell ref="L8:M8"/>
    <mergeCell ref="N8:O8"/>
    <mergeCell ref="P8:Q8"/>
    <mergeCell ref="R8:S8"/>
    <mergeCell ref="T8:U8"/>
    <mergeCell ref="V8:W8"/>
    <mergeCell ref="AV7:AW7"/>
    <mergeCell ref="AX7:AY7"/>
    <mergeCell ref="AZ7:BA7"/>
    <mergeCell ref="BB7:BC7"/>
    <mergeCell ref="BD7:BE7"/>
    <mergeCell ref="BF7:BG7"/>
    <mergeCell ref="AJ7:AK7"/>
    <mergeCell ref="AL7:AM7"/>
    <mergeCell ref="AN7:AO7"/>
    <mergeCell ref="AP7:AQ7"/>
    <mergeCell ref="AR7:AS7"/>
    <mergeCell ref="AT7:AU7"/>
    <mergeCell ref="X7:Y7"/>
    <mergeCell ref="Z7:AA7"/>
    <mergeCell ref="AB7:AC7"/>
    <mergeCell ref="AD7:AE7"/>
    <mergeCell ref="AF7:AG7"/>
    <mergeCell ref="AH7:AI7"/>
    <mergeCell ref="BH6:BI6"/>
    <mergeCell ref="F7:G7"/>
    <mergeCell ref="H7:I7"/>
    <mergeCell ref="J7:K7"/>
    <mergeCell ref="L7:M7"/>
    <mergeCell ref="N7:O7"/>
    <mergeCell ref="P7:Q7"/>
    <mergeCell ref="R7:S7"/>
    <mergeCell ref="T7:U7"/>
    <mergeCell ref="V7:W7"/>
    <mergeCell ref="AV6:AW6"/>
    <mergeCell ref="AX6:AY6"/>
    <mergeCell ref="AZ6:BA6"/>
    <mergeCell ref="BB6:BC6"/>
    <mergeCell ref="BD6:BE6"/>
    <mergeCell ref="BF6:BG6"/>
    <mergeCell ref="AJ6:AK6"/>
    <mergeCell ref="AL6:AM6"/>
    <mergeCell ref="AN6:AO6"/>
    <mergeCell ref="AP6:AQ6"/>
    <mergeCell ref="AR6:AS6"/>
    <mergeCell ref="AT6:AU6"/>
    <mergeCell ref="X6:Y6"/>
    <mergeCell ref="Z6:AA6"/>
    <mergeCell ref="AB6:AC6"/>
    <mergeCell ref="AD6:AE6"/>
    <mergeCell ref="AF6:AG6"/>
    <mergeCell ref="AH6:AI6"/>
    <mergeCell ref="BH7:BI7"/>
    <mergeCell ref="L4:M4"/>
    <mergeCell ref="N4:O4"/>
    <mergeCell ref="P4:Q4"/>
    <mergeCell ref="R4:S4"/>
    <mergeCell ref="BH5:BI5"/>
    <mergeCell ref="F6:G6"/>
    <mergeCell ref="H6:I6"/>
    <mergeCell ref="J6:K6"/>
    <mergeCell ref="L6:M6"/>
    <mergeCell ref="N6:O6"/>
    <mergeCell ref="P6:Q6"/>
    <mergeCell ref="R6:S6"/>
    <mergeCell ref="T6:U6"/>
    <mergeCell ref="V6:W6"/>
    <mergeCell ref="AV5:AW5"/>
    <mergeCell ref="AX5:AY5"/>
    <mergeCell ref="AZ5:BA5"/>
    <mergeCell ref="BB5:BC5"/>
    <mergeCell ref="BD5:BE5"/>
    <mergeCell ref="BF5:BG5"/>
    <mergeCell ref="AJ5:AK5"/>
    <mergeCell ref="AL5:AM5"/>
    <mergeCell ref="AN5:AO5"/>
    <mergeCell ref="AP5:AQ5"/>
    <mergeCell ref="AR5:AS5"/>
    <mergeCell ref="AT5:AU5"/>
    <mergeCell ref="X5:Y5"/>
    <mergeCell ref="Z5:AA5"/>
    <mergeCell ref="AB5:AC5"/>
    <mergeCell ref="AD5:AE5"/>
    <mergeCell ref="AF5:AG5"/>
    <mergeCell ref="AH5:AI5"/>
    <mergeCell ref="T5:U5"/>
    <mergeCell ref="V5:W5"/>
    <mergeCell ref="AV4:AW4"/>
    <mergeCell ref="AX4:AY4"/>
    <mergeCell ref="AZ4:BA4"/>
    <mergeCell ref="BB4:BC4"/>
    <mergeCell ref="BD4:BE4"/>
    <mergeCell ref="BF4:BG4"/>
    <mergeCell ref="AJ4:AK4"/>
    <mergeCell ref="AL4:AM4"/>
    <mergeCell ref="AN4:AO4"/>
    <mergeCell ref="AP4:AQ4"/>
    <mergeCell ref="AR4:AS4"/>
    <mergeCell ref="AT4:AU4"/>
    <mergeCell ref="X4:Y4"/>
    <mergeCell ref="Z4:AA4"/>
    <mergeCell ref="AB4:AC4"/>
    <mergeCell ref="AD4:AE4"/>
    <mergeCell ref="AF4:AG4"/>
    <mergeCell ref="AH4:AI4"/>
    <mergeCell ref="A1:H1"/>
    <mergeCell ref="A3:E3"/>
    <mergeCell ref="F3:I3"/>
    <mergeCell ref="J3:M3"/>
    <mergeCell ref="N3:Q3"/>
    <mergeCell ref="R3:U3"/>
    <mergeCell ref="T4:U4"/>
    <mergeCell ref="V4:W4"/>
    <mergeCell ref="AT3:AW3"/>
    <mergeCell ref="AX3:BA3"/>
    <mergeCell ref="BB3:BE3"/>
    <mergeCell ref="BF3:BI3"/>
    <mergeCell ref="BJ3:BJ10"/>
    <mergeCell ref="A4:A9"/>
    <mergeCell ref="B4:B8"/>
    <mergeCell ref="F4:G4"/>
    <mergeCell ref="H4:I4"/>
    <mergeCell ref="J4:K4"/>
    <mergeCell ref="V3:Y3"/>
    <mergeCell ref="Z3:AC3"/>
    <mergeCell ref="AD3:AG3"/>
    <mergeCell ref="AH3:AK3"/>
    <mergeCell ref="AL3:AO3"/>
    <mergeCell ref="AP3:AS3"/>
    <mergeCell ref="BH4:BI4"/>
    <mergeCell ref="F5:G5"/>
    <mergeCell ref="H5:I5"/>
    <mergeCell ref="J5:K5"/>
    <mergeCell ref="L5:M5"/>
    <mergeCell ref="N5:O5"/>
    <mergeCell ref="P5:Q5"/>
    <mergeCell ref="R5:S5"/>
  </mergeCells>
  <phoneticPr fontId="2"/>
  <conditionalFormatting sqref="F16 H16 J16 L16 N16 P16 R16 T16 V16 X16 Z16 AB16 AD16 AF16 AH16 AJ16 AL16 AN16 AP16 AR16 AT16 AV16 AX16 AZ16 BB16 BD16 BF16 BH16">
    <cfRule type="cellIs" dxfId="18" priority="3" stopIfTrue="1" operator="equal">
      <formula>1</formula>
    </cfRule>
  </conditionalFormatting>
  <conditionalFormatting sqref="F19 H19 J19 L19 N19 P19 R19 T19 V19 X19 Z19 AB19 AD19 AF19 AH19 AJ19 AL19 AN19 AP19 AR19 AT19 AV19 AX19 AZ19 BB19 BD19 BF19 BH19">
    <cfRule type="cellIs" dxfId="17" priority="2" stopIfTrue="1" operator="equal">
      <formula>1</formula>
    </cfRule>
  </conditionalFormatting>
  <conditionalFormatting sqref="F73 H73 J73 L73 N73 P73 R73 T73 V73 X73 Z73 AB73 AD73 AF73 AH73 AJ73 AL73 AN73 AP73 AR73 AT73 AV73 AX73 AZ73 BB73 BD73 BF73 BH73 F70 H70 J70 L70 N70 P70 R70 T70 V70 X70 Z70 AB70 AD70 AF70 AH70 AJ70 AL70 AN70 AP70 AR70 AT70 AV70 AX70 AZ70 BB70 BD70 BF70 BH70 F67 H67 J67 L67 N67 P67 R67 T67 V67 X67 Z67 AB67 AD67 AF67 AH67 AJ67 AL67 AN67 AP67 AR67 AT67 AV67 AX67 AZ67 BB67 BD67 BF67 BH67 F64 H64 J64 L64 N64 P64 R64 T64 V64 X64 Z64 AB64 AD64 AF64 AH64 AJ64 AL64 AN64 AP64 AR64 AT64 AV64 AX64 AZ64 BB64 BD64 BF64 BH64 F61 H61 J61 L61 N61 P61 R61 T61 V61 X61 Z61 AB61 AD61 AF61 AH61 AJ61 AL61 AN61 AP61 AR61 AT61 AV61 AX61 AZ61 BB61 BD61 BF61 BH61 F58 H58 J58 L58 N58 P58 R58 T58 V58 X58 Z58 AB58 AD58 AF58 AH58 AJ58 AL58 AN58 AP58 AR58 AT58 AV58 AX58 AZ58 BB58 BD58 BF58 BH58 F55 H55 J55 L55 N55 P55 R55 T55 V55 X55 Z55 AB55 AD55 AF55 AH55 AJ55 AL55 AN55 AP55 AR55 AT55 AV55 AX55 AZ55 BB55 BD55 BF55 BH55 F52 H52 J52 L52 N52 P52 R52 T52 V52 X52 Z52 AB52 AD52 AF52 AH52 AJ52 AL52 AN52 AP52 AR52 AT52 AV52 AX52 AZ52 BB52 BD52 BF52 BH52 F49 H49 J49 L49 N49 P49 R49 T49 V49 X49 Z49 AB49 AD49 AF49 AH49 AJ49 AL49 AN49 AP49 AR49 AT49 AV49 AX49 AZ49 BB49 BD49 BF49 BH49 F46 H46 J46 L46 N46 P46 R46 T46 V46 X46 Z46 AB46 AD46 AF46 AH46 AJ46 AL46 AN46 AP46 AR46 AT46 AV46 AX46 AZ46 BB46 BD46 BF46 BH46 F43 H43 J43 L43 N43 P43 R43 T43 V43 X43 Z43 AB43 AD43 AF43 AH43 AJ43 AL43 AN43 AP43 AR43 AT43 AV43 AX43 AZ43 BB43 BD43 BF43 BH43 F40 H40 J40 L40 N40 P40 R40 T40 V40 X40 Z40 AB40 AD40 AF40 AH40 AJ40 AL40 AN40 AP40 AR40 AT40 AV40 AX40 AZ40 BB40 BD40 BF40 BH40 F37 H37 J37 L37 N37 P37 R37 T37 V37 X37 Z37 AB37 AD37 AF37 AH37 AJ37 AL37 AN37 AP37 AR37 AT37 AV37 AX37 AZ37 BB37 BD37 BF37 BH37 F34 H34 J34 L34 N34 P34 R34 T34 V34 X34 Z34 AB34 AD34 AF34 AH34 AJ34 AL34 AN34 AP34 AR34 AT34 AV34 AX34 AZ34 BB34 BD34 BF34 BH34 F31 H31 J31 L31 N31 P31 R31 T31 V31 X31 Z31 AB31 AD31 AF31 AH31 AJ31 AL31 AN31 AP31 AR31 AT31 AV31 AX31 AZ31 BB31 BD31 BF31 BH31 F28 H28 J28 L28 N28 P28 R28 T28 V28 X28 Z28 AB28 AD28 AF28 AH28 AJ28 AL28 AN28 AP28 AR28 AT28 AV28 AX28 AZ28 BB28 BD28 BF28 BH28 F25 H25 J25 L25 N25 P25 R25 T25 V25 X25 Z25 AB25 AD25 AF25 AH25 AJ25 AL25 AN25 AP25 AR25 AT25 AV25 AX25 AZ25 BB25 BD25 BF25 BH25 F22 H22 J22 L22 N22 P22 R22 T22 V22 X22 Z22 AB22 AD22 AF22 AH22 AJ22 AL22 AN22 AP22 AR22 AT22 AV22 AX22 AZ22 BB22 BD22 BF22 BH22">
    <cfRule type="cellIs" dxfId="16" priority="1" stopIfTrue="1" operator="equal">
      <formula>1</formula>
    </cfRule>
  </conditionalFormatting>
  <printOptions horizontalCentered="1" verticalCentered="1"/>
  <pageMargins left="0.39370078740157483" right="0.19685039370078741" top="0.59055118110236227" bottom="0" header="0.39370078740157483" footer="3.937007874015748E-2"/>
  <pageSetup paperSize="9" scale="96" firstPageNumber="16" orientation="landscape" useFirstPageNumber="1" r:id="rId1"/>
  <headerFooter alignWithMargins="0">
    <oddHeader>&amp;R&amp;8【 &amp;A 】</oddHeader>
    <oddFooter>&amp;C&amp;P</oddFooter>
  </headerFooter>
  <rowBreaks count="1" manualBreakCount="1">
    <brk id="86" max="6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表紙</vt:lpstr>
      <vt:lpstr>記入上注意点</vt:lpstr>
      <vt:lpstr>目次</vt:lpstr>
      <vt:lpstr>添付書類一覧</vt:lpstr>
      <vt:lpstr>1～８</vt:lpstr>
      <vt:lpstr>９保育室等の状況</vt:lpstr>
      <vt:lpstr>１０（小規模以外の平日）</vt:lpstr>
      <vt:lpstr>１１（小規模の平日） </vt:lpstr>
      <vt:lpstr>１２（小規模以外の土曜日）</vt:lpstr>
      <vt:lpstr>１３（小規模の土曜日） </vt:lpstr>
      <vt:lpstr>時間帯別保育士配置表記載例</vt:lpstr>
      <vt:lpstr>保育士の配置</vt:lpstr>
      <vt:lpstr>保育士数簡易算出方法</vt:lpstr>
      <vt:lpstr>'1～８'!Print_Area</vt:lpstr>
      <vt:lpstr>'１０（小規模以外の平日）'!Print_Area</vt:lpstr>
      <vt:lpstr>'１１（小規模の平日） '!Print_Area</vt:lpstr>
      <vt:lpstr>'１２（小規模以外の土曜日）'!Print_Area</vt:lpstr>
      <vt:lpstr>'１３（小規模の土曜日） '!Print_Area</vt:lpstr>
      <vt:lpstr>'９保育室等の状況'!Print_Area</vt:lpstr>
      <vt:lpstr>記入上注意点!Print_Area</vt:lpstr>
      <vt:lpstr>時間帯別保育士配置表記載例!Print_Area</vt:lpstr>
      <vt:lpstr>添付書類一覧!Print_Area</vt:lpstr>
      <vt:lpstr>保育士の配置!Print_Area</vt:lpstr>
      <vt:lpstr>保育士数簡易算出方法!Print_Area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保育所指導監査資料</dc:title>
  <dc:subject>保育所指導監査資料</dc:subject>
  <dc:creator>県中保健福祉事務所</dc:creator>
  <cp:lastModifiedBy>宮崎　良介</cp:lastModifiedBy>
  <cp:lastPrinted>2026-06-17T06:39:13Z</cp:lastPrinted>
  <dcterms:created xsi:type="dcterms:W3CDTF">2005-10-23T13:46:58Z</dcterms:created>
  <dcterms:modified xsi:type="dcterms:W3CDTF">2026-06-17T06:39:40Z</dcterms:modified>
</cp:coreProperties>
</file>