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830" activeTab="1"/>
  </bookViews>
  <sheets>
    <sheet name="設立当初の事業年度（記入例）" sheetId="1" r:id="rId1"/>
    <sheet name="翌事業年度（記入例）" sheetId="2" r:id="rId2"/>
  </sheets>
  <definedNames>
    <definedName name="_xlnm.Print_Area" localSheetId="0">'設立当初の事業年度（記入例）'!$A$1:$I$76</definedName>
    <definedName name="_xlnm.Print_Area" localSheetId="1">'翌事業年度（記入例）'!$A$1:$I$76</definedName>
  </definedNames>
  <calcPr fullCalcOnLoad="1"/>
</workbook>
</file>

<file path=xl/sharedStrings.xml><?xml version="1.0" encoding="utf-8"?>
<sst xmlns="http://schemas.openxmlformats.org/spreadsheetml/2006/main" count="228" uniqueCount="79">
  <si>
    <t>特定非営利活動法人○○○○</t>
  </si>
  <si>
    <t>（単位：円）</t>
  </si>
  <si>
    <t>科目</t>
  </si>
  <si>
    <t>Ⅰ</t>
  </si>
  <si>
    <t>１．</t>
  </si>
  <si>
    <t>×××</t>
  </si>
  <si>
    <t>２．</t>
  </si>
  <si>
    <t>（１）</t>
  </si>
  <si>
    <t>（２）</t>
  </si>
  <si>
    <t>Ⅱ</t>
  </si>
  <si>
    <t>チェック項目</t>
  </si>
  <si>
    <t>Ⅲ</t>
  </si>
  <si>
    <t>になっているか確認</t>
  </si>
  <si>
    <t>経常収益</t>
  </si>
  <si>
    <t>受取会費</t>
  </si>
  <si>
    <t>正会員受取会費</t>
  </si>
  <si>
    <t>受取寄附金</t>
  </si>
  <si>
    <t>３．</t>
  </si>
  <si>
    <t>受取助成金等</t>
  </si>
  <si>
    <t>４．</t>
  </si>
  <si>
    <t>事業収益</t>
  </si>
  <si>
    <t>○○事業収益</t>
  </si>
  <si>
    <t>５．</t>
  </si>
  <si>
    <t>その他収益</t>
  </si>
  <si>
    <t>雑収益</t>
  </si>
  <si>
    <t>経常収益計</t>
  </si>
  <si>
    <t>経常費用</t>
  </si>
  <si>
    <t>人件費</t>
  </si>
  <si>
    <t>その他経費</t>
  </si>
  <si>
    <t>事業費計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</si>
  <si>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</si>
  <si>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</si>
  <si>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</si>
  <si>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</si>
  <si>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</si>
  <si>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</si>
  <si>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</si>
  <si>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当期正味財産増減額</t>
  </si>
  <si>
    <t>退職給付費用</t>
  </si>
  <si>
    <t>支払利息</t>
  </si>
  <si>
    <t>役員報酬</t>
  </si>
  <si>
    <t>管理費計</t>
  </si>
  <si>
    <t>○○○○○</t>
  </si>
  <si>
    <t>前事業年度の活動計画書の「次期繰越正味財産額」が</t>
  </si>
  <si>
    <t>特定非営利活動に係る事業</t>
  </si>
  <si>
    <t>合計</t>
  </si>
  <si>
    <t>１．事業費</t>
  </si>
  <si>
    <t>給料手当</t>
  </si>
  <si>
    <t>法定福利費</t>
  </si>
  <si>
    <t>福利厚生費</t>
  </si>
  <si>
    <t>人件費計</t>
  </si>
  <si>
    <t>会議費</t>
  </si>
  <si>
    <t>旅費交通費</t>
  </si>
  <si>
    <t>減価償却費</t>
  </si>
  <si>
    <t>その他経費計</t>
  </si>
  <si>
    <t>２．管理費</t>
  </si>
  <si>
    <t>経常費用計</t>
  </si>
  <si>
    <t>　　　　</t>
  </si>
  <si>
    <t>受取民間助成金</t>
  </si>
  <si>
    <t>△△事業収益</t>
  </si>
  <si>
    <t>受取利息</t>
  </si>
  <si>
    <t>当期経常増減額</t>
  </si>
  <si>
    <t>○○○○○</t>
  </si>
  <si>
    <t>設立時正味財産額</t>
  </si>
  <si>
    <t>その他の事業</t>
  </si>
  <si>
    <r>
      <t>次期繰越正味財産額</t>
    </r>
    <r>
      <rPr>
        <sz val="10.5"/>
        <rFont val="ＭＳ ゴシック"/>
        <family val="3"/>
      </rPr>
      <t>（注3）</t>
    </r>
  </si>
  <si>
    <r>
      <t>経理区分振替額</t>
    </r>
    <r>
      <rPr>
        <sz val="10.5"/>
        <rFont val="ＭＳ ゴシック"/>
        <family val="3"/>
      </rPr>
      <t>（注2）</t>
    </r>
  </si>
  <si>
    <t>事業計画書（特定非営利活動）の事業費計が</t>
  </si>
  <si>
    <t>事業計画書（その他活動）の事業費計が</t>
  </si>
  <si>
    <t>次事業年度の「前期繰越正味財産額」が</t>
  </si>
  <si>
    <r>
      <t>事業費</t>
    </r>
    <r>
      <rPr>
        <sz val="10.5"/>
        <rFont val="ＭＳ ゴシック"/>
        <family val="3"/>
      </rPr>
      <t>（注1）</t>
    </r>
  </si>
  <si>
    <r>
      <t>管理費</t>
    </r>
    <r>
      <rPr>
        <sz val="10.5"/>
        <rFont val="ＭＳ ゴシック"/>
        <family val="3"/>
      </rPr>
      <t>（注1）</t>
    </r>
  </si>
  <si>
    <t>（注1）人件費とその他経費に分けた上で、支出の形態別に内訳を記載する。</t>
  </si>
  <si>
    <t>（注2）その他の事業で得た利益の振替額を記載する。</t>
  </si>
  <si>
    <t>（注3）次期事業年度活動予算書の「前期繰越正味財産額」と金額が一致することを確認する。</t>
  </si>
  <si>
    <t>前期繰越正味財産額</t>
  </si>
  <si>
    <t>○○年度　活動予算書</t>
  </si>
  <si>
    <t>法人成立の日から○○年○○月○○日まで</t>
  </si>
  <si>
    <t>○○年○○月○○日から○○年○○月○○日まで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</si>
</sst>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9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76" fontId="39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6" fontId="39" fillId="0" borderId="34" xfId="0" applyNumberFormat="1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176" fontId="39" fillId="33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4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23</xdr:row>
      <xdr:rowOff>47625</xdr:rowOff>
    </xdr:from>
    <xdr:to>
      <xdr:col>6</xdr:col>
      <xdr:colOff>276225</xdr:colOff>
      <xdr:row>26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95425" y="4838700"/>
          <a:ext cx="1514475" cy="628650"/>
        </a:xfrm>
        <a:prstGeom prst="wedgeRoundRectCallout">
          <a:avLst>
            <a:gd name="adj1" fmla="val -69773"/>
            <a:gd name="adj2" fmla="val -1136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514350</xdr:colOff>
      <xdr:row>39</xdr:row>
      <xdr:rowOff>161925</xdr:rowOff>
    </xdr:from>
    <xdr:to>
      <xdr:col>6</xdr:col>
      <xdr:colOff>142875</xdr:colOff>
      <xdr:row>42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419225" y="8153400"/>
          <a:ext cx="1457325" cy="590550"/>
        </a:xfrm>
        <a:prstGeom prst="wedgeRoundRectCallout">
          <a:avLst>
            <a:gd name="adj1" fmla="val -68763"/>
            <a:gd name="adj2" fmla="val -3127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647700</xdr:colOff>
      <xdr:row>8</xdr:row>
      <xdr:rowOff>38100</xdr:rowOff>
    </xdr:from>
    <xdr:to>
      <xdr:col>5</xdr:col>
      <xdr:colOff>1752600</xdr:colOff>
      <xdr:row>12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1552575" y="1828800"/>
          <a:ext cx="1104900" cy="790575"/>
        </a:xfrm>
        <a:prstGeom prst="wedgeRoundRectCallout">
          <a:avLst>
            <a:gd name="adj1" fmla="val -102027"/>
            <a:gd name="adj2" fmla="val -3905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561975</xdr:colOff>
      <xdr:row>43</xdr:row>
      <xdr:rowOff>66675</xdr:rowOff>
    </xdr:from>
    <xdr:to>
      <xdr:col>6</xdr:col>
      <xdr:colOff>209550</xdr:colOff>
      <xdr:row>45</xdr:row>
      <xdr:rowOff>190500</xdr:rowOff>
    </xdr:to>
    <xdr:sp>
      <xdr:nvSpPr>
        <xdr:cNvPr id="4" name="AutoShape 1"/>
        <xdr:cNvSpPr>
          <a:spLocks/>
        </xdr:cNvSpPr>
      </xdr:nvSpPr>
      <xdr:spPr>
        <a:xfrm>
          <a:off x="1466850" y="8858250"/>
          <a:ext cx="1476375" cy="523875"/>
        </a:xfrm>
        <a:prstGeom prst="wedgeRoundRectCallout">
          <a:avLst>
            <a:gd name="adj1" fmla="val -69305"/>
            <a:gd name="adj2" fmla="val -6421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役員名簿の報酬の有無と整合性がとれているか</a:t>
          </a:r>
        </a:p>
      </xdr:txBody>
    </xdr:sp>
    <xdr:clientData/>
  </xdr:twoCellAnchor>
  <xdr:twoCellAnchor>
    <xdr:from>
      <xdr:col>5</xdr:col>
      <xdr:colOff>781050</xdr:colOff>
      <xdr:row>64</xdr:row>
      <xdr:rowOff>152400</xdr:rowOff>
    </xdr:from>
    <xdr:to>
      <xdr:col>5</xdr:col>
      <xdr:colOff>1790700</xdr:colOff>
      <xdr:row>66</xdr:row>
      <xdr:rowOff>171450</xdr:rowOff>
    </xdr:to>
    <xdr:sp>
      <xdr:nvSpPr>
        <xdr:cNvPr id="5" name="AutoShape 1"/>
        <xdr:cNvSpPr>
          <a:spLocks/>
        </xdr:cNvSpPr>
      </xdr:nvSpPr>
      <xdr:spPr>
        <a:xfrm>
          <a:off x="1685925" y="13144500"/>
          <a:ext cx="1009650" cy="419100"/>
        </a:xfrm>
        <a:prstGeom prst="wedgeRoundRectCallout">
          <a:avLst>
            <a:gd name="adj1" fmla="val 106342"/>
            <a:gd name="adj2" fmla="val 6807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その他の事業で得た利益の振替額</a:t>
          </a:r>
        </a:p>
      </xdr:txBody>
    </xdr:sp>
    <xdr:clientData/>
  </xdr:twoCellAnchor>
  <xdr:twoCellAnchor>
    <xdr:from>
      <xdr:col>6</xdr:col>
      <xdr:colOff>523875</xdr:colOff>
      <xdr:row>67</xdr:row>
      <xdr:rowOff>0</xdr:rowOff>
    </xdr:from>
    <xdr:to>
      <xdr:col>7</xdr:col>
      <xdr:colOff>38100</xdr:colOff>
      <xdr:row>67</xdr:row>
      <xdr:rowOff>190500</xdr:rowOff>
    </xdr:to>
    <xdr:sp>
      <xdr:nvSpPr>
        <xdr:cNvPr id="6" name="正方形/長方形 28"/>
        <xdr:cNvSpPr>
          <a:spLocks/>
        </xdr:cNvSpPr>
      </xdr:nvSpPr>
      <xdr:spPr>
        <a:xfrm>
          <a:off x="3257550" y="13592175"/>
          <a:ext cx="54292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5</xdr:col>
      <xdr:colOff>962025</xdr:colOff>
      <xdr:row>3</xdr:row>
      <xdr:rowOff>9525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47625" y="66675"/>
          <a:ext cx="1819275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設立当初の事業年度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「その他の事業」が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</a:p>
      </xdr:txBody>
    </xdr:sp>
    <xdr:clientData/>
  </xdr:twoCellAnchor>
  <xdr:twoCellAnchor>
    <xdr:from>
      <xdr:col>7</xdr:col>
      <xdr:colOff>409575</xdr:colOff>
      <xdr:row>0</xdr:row>
      <xdr:rowOff>66675</xdr:rowOff>
    </xdr:from>
    <xdr:to>
      <xdr:col>8</xdr:col>
      <xdr:colOff>990600</xdr:colOff>
      <xdr:row>2</xdr:row>
      <xdr:rowOff>104775</xdr:rowOff>
    </xdr:to>
    <xdr:sp>
      <xdr:nvSpPr>
        <xdr:cNvPr id="8" name="テキスト ボックス 18"/>
        <xdr:cNvSpPr txBox="1">
          <a:spLocks noChangeArrowheads="1"/>
        </xdr:cNvSpPr>
      </xdr:nvSpPr>
      <xdr:spPr>
        <a:xfrm>
          <a:off x="4171950" y="66675"/>
          <a:ext cx="160972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7</xdr:col>
      <xdr:colOff>304800</xdr:colOff>
      <xdr:row>38</xdr:row>
      <xdr:rowOff>142875</xdr:rowOff>
    </xdr:from>
    <xdr:to>
      <xdr:col>7</xdr:col>
      <xdr:colOff>990600</xdr:colOff>
      <xdr:row>40</xdr:row>
      <xdr:rowOff>57150</xdr:rowOff>
    </xdr:to>
    <xdr:sp>
      <xdr:nvSpPr>
        <xdr:cNvPr id="9" name="正方形/長方形 19"/>
        <xdr:cNvSpPr>
          <a:spLocks/>
        </xdr:cNvSpPr>
      </xdr:nvSpPr>
      <xdr:spPr>
        <a:xfrm>
          <a:off x="4067175" y="7934325"/>
          <a:ext cx="676275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38</xdr:row>
      <xdr:rowOff>152400</xdr:rowOff>
    </xdr:from>
    <xdr:to>
      <xdr:col>6</xdr:col>
      <xdr:colOff>1019175</xdr:colOff>
      <xdr:row>40</xdr:row>
      <xdr:rowOff>66675</xdr:rowOff>
    </xdr:to>
    <xdr:sp>
      <xdr:nvSpPr>
        <xdr:cNvPr id="10" name="正方形/長方形 21"/>
        <xdr:cNvSpPr>
          <a:spLocks/>
        </xdr:cNvSpPr>
      </xdr:nvSpPr>
      <xdr:spPr>
        <a:xfrm>
          <a:off x="3067050" y="7943850"/>
          <a:ext cx="685800" cy="3143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1066800</xdr:colOff>
      <xdr:row>32</xdr:row>
      <xdr:rowOff>123825</xdr:rowOff>
    </xdr:from>
    <xdr:to>
      <xdr:col>6</xdr:col>
      <xdr:colOff>542925</xdr:colOff>
      <xdr:row>36</xdr:row>
      <xdr:rowOff>47625</xdr:rowOff>
    </xdr:to>
    <xdr:sp>
      <xdr:nvSpPr>
        <xdr:cNvPr id="11" name="AutoShape 1"/>
        <xdr:cNvSpPr>
          <a:spLocks/>
        </xdr:cNvSpPr>
      </xdr:nvSpPr>
      <xdr:spPr>
        <a:xfrm>
          <a:off x="1971675" y="6715125"/>
          <a:ext cx="1304925" cy="723900"/>
        </a:xfrm>
        <a:prstGeom prst="wedgeRoundRectCallout">
          <a:avLst>
            <a:gd name="adj1" fmla="val 40625"/>
            <a:gd name="adj2" fmla="val 11590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</a:t>
          </a:r>
          <a:r>
            <a:rPr lang="en-US" cap="none" sz="900" b="0" i="0" u="none" baseline="0">
              <a:solidFill>
                <a:srgbClr val="FF0000"/>
              </a:solidFill>
            </a:rPr>
            <a:t>(1)</a:t>
          </a:r>
          <a:r>
            <a:rPr lang="en-US" cap="none" sz="900" b="0" i="0" u="none" baseline="0">
              <a:solidFill>
                <a:srgbClr val="FF0000"/>
              </a:solidFill>
            </a:rPr>
            <a:t>特定非営利活動に係る事業の「事業費の予算額」計と必ず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twoCellAnchor>
    <xdr:from>
      <xdr:col>8</xdr:col>
      <xdr:colOff>485775</xdr:colOff>
      <xdr:row>70</xdr:row>
      <xdr:rowOff>9525</xdr:rowOff>
    </xdr:from>
    <xdr:to>
      <xdr:col>8</xdr:col>
      <xdr:colOff>981075</xdr:colOff>
      <xdr:row>70</xdr:row>
      <xdr:rowOff>180975</xdr:rowOff>
    </xdr:to>
    <xdr:sp>
      <xdr:nvSpPr>
        <xdr:cNvPr id="12" name="正方形/長方形 23"/>
        <xdr:cNvSpPr>
          <a:spLocks/>
        </xdr:cNvSpPr>
      </xdr:nvSpPr>
      <xdr:spPr>
        <a:xfrm>
          <a:off x="5276850" y="14201775"/>
          <a:ext cx="495300" cy="171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70</xdr:row>
      <xdr:rowOff>0</xdr:rowOff>
    </xdr:from>
    <xdr:to>
      <xdr:col>8</xdr:col>
      <xdr:colOff>295275</xdr:colOff>
      <xdr:row>72</xdr:row>
      <xdr:rowOff>152400</xdr:rowOff>
    </xdr:to>
    <xdr:sp>
      <xdr:nvSpPr>
        <xdr:cNvPr id="13" name="AutoShape 1"/>
        <xdr:cNvSpPr>
          <a:spLocks/>
        </xdr:cNvSpPr>
      </xdr:nvSpPr>
      <xdr:spPr>
        <a:xfrm>
          <a:off x="3571875" y="14192250"/>
          <a:ext cx="1514475" cy="552450"/>
        </a:xfrm>
        <a:prstGeom prst="wedgeRoundRectCallout">
          <a:avLst>
            <a:gd name="adj1" fmla="val 64814"/>
            <a:gd name="adj2" fmla="val -3312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次事業年度の活動予算書の「前期繰越正味財産額」と金額が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  <xdr:twoCellAnchor>
    <xdr:from>
      <xdr:col>6</xdr:col>
      <xdr:colOff>9525</xdr:colOff>
      <xdr:row>59</xdr:row>
      <xdr:rowOff>152400</xdr:rowOff>
    </xdr:from>
    <xdr:to>
      <xdr:col>6</xdr:col>
      <xdr:colOff>1019175</xdr:colOff>
      <xdr:row>61</xdr:row>
      <xdr:rowOff>171450</xdr:rowOff>
    </xdr:to>
    <xdr:sp>
      <xdr:nvSpPr>
        <xdr:cNvPr id="14" name="AutoShape 1"/>
        <xdr:cNvSpPr>
          <a:spLocks/>
        </xdr:cNvSpPr>
      </xdr:nvSpPr>
      <xdr:spPr>
        <a:xfrm>
          <a:off x="2743200" y="12144375"/>
          <a:ext cx="1009650" cy="419100"/>
        </a:xfrm>
        <a:prstGeom prst="wedgeRoundRectCallout">
          <a:avLst>
            <a:gd name="adj1" fmla="val 92810"/>
            <a:gd name="adj2" fmla="val -8491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支出超過になっていないか確認</a:t>
          </a:r>
        </a:p>
      </xdr:txBody>
    </xdr:sp>
    <xdr:clientData/>
  </xdr:twoCellAnchor>
  <xdr:twoCellAnchor>
    <xdr:from>
      <xdr:col>7</xdr:col>
      <xdr:colOff>485775</xdr:colOff>
      <xdr:row>58</xdr:row>
      <xdr:rowOff>19050</xdr:rowOff>
    </xdr:from>
    <xdr:to>
      <xdr:col>8</xdr:col>
      <xdr:colOff>19050</xdr:colOff>
      <xdr:row>59</xdr:row>
      <xdr:rowOff>47625</xdr:rowOff>
    </xdr:to>
    <xdr:sp>
      <xdr:nvSpPr>
        <xdr:cNvPr id="15" name="正方形/長方形 25"/>
        <xdr:cNvSpPr>
          <a:spLocks/>
        </xdr:cNvSpPr>
      </xdr:nvSpPr>
      <xdr:spPr>
        <a:xfrm>
          <a:off x="4248150" y="11811000"/>
          <a:ext cx="561975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56</xdr:row>
      <xdr:rowOff>19050</xdr:rowOff>
    </xdr:from>
    <xdr:to>
      <xdr:col>8</xdr:col>
      <xdr:colOff>1000125</xdr:colOff>
      <xdr:row>56</xdr:row>
      <xdr:rowOff>190500</xdr:rowOff>
    </xdr:to>
    <xdr:sp>
      <xdr:nvSpPr>
        <xdr:cNvPr id="16" name="正方形/長方形 29"/>
        <xdr:cNvSpPr>
          <a:spLocks/>
        </xdr:cNvSpPr>
      </xdr:nvSpPr>
      <xdr:spPr>
        <a:xfrm>
          <a:off x="5210175" y="11410950"/>
          <a:ext cx="571500" cy="1714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32</xdr:row>
      <xdr:rowOff>171450</xdr:rowOff>
    </xdr:from>
    <xdr:to>
      <xdr:col>8</xdr:col>
      <xdr:colOff>381000</xdr:colOff>
      <xdr:row>36</xdr:row>
      <xdr:rowOff>171450</xdr:rowOff>
    </xdr:to>
    <xdr:sp>
      <xdr:nvSpPr>
        <xdr:cNvPr id="17" name="AutoShape 1"/>
        <xdr:cNvSpPr>
          <a:spLocks/>
        </xdr:cNvSpPr>
      </xdr:nvSpPr>
      <xdr:spPr>
        <a:xfrm>
          <a:off x="3867150" y="6762750"/>
          <a:ext cx="1304925" cy="800100"/>
        </a:xfrm>
        <a:prstGeom prst="wedgeRoundRectCallout">
          <a:avLst>
            <a:gd name="adj1" fmla="val -24810"/>
            <a:gd name="adj2" fmla="val 9127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</a:t>
          </a:r>
          <a:r>
            <a:rPr lang="en-US" cap="none" sz="900" b="0" i="0" u="none" baseline="0">
              <a:solidFill>
                <a:srgbClr val="FF0000"/>
              </a:solidFill>
            </a:rPr>
            <a:t>(2)</a:t>
          </a:r>
          <a:r>
            <a:rPr lang="en-US" cap="none" sz="900" b="0" i="0" u="none" baseline="0">
              <a:solidFill>
                <a:srgbClr val="FF0000"/>
              </a:solidFill>
            </a:rPr>
            <a:t>その他の事業の「事業費の予算額」計と必ず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oneCellAnchor>
    <xdr:from>
      <xdr:col>7</xdr:col>
      <xdr:colOff>38100</xdr:colOff>
      <xdr:row>57</xdr:row>
      <xdr:rowOff>104775</xdr:rowOff>
    </xdr:from>
    <xdr:ext cx="342900" cy="390525"/>
    <xdr:sp>
      <xdr:nvSpPr>
        <xdr:cNvPr id="18" name="テキスト ボックス 2"/>
        <xdr:cNvSpPr txBox="1">
          <a:spLocks noChangeArrowheads="1"/>
        </xdr:cNvSpPr>
      </xdr:nvSpPr>
      <xdr:spPr>
        <a:xfrm>
          <a:off x="3800475" y="116967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⑰</a:t>
          </a:r>
        </a:p>
      </xdr:txBody>
    </xdr:sp>
    <xdr:clientData/>
  </xdr:oneCellAnchor>
  <xdr:oneCellAnchor>
    <xdr:from>
      <xdr:col>0</xdr:col>
      <xdr:colOff>19050</xdr:colOff>
      <xdr:row>0</xdr:row>
      <xdr:rowOff>19050</xdr:rowOff>
    </xdr:from>
    <xdr:ext cx="333375" cy="409575"/>
    <xdr:sp>
      <xdr:nvSpPr>
        <xdr:cNvPr id="19" name="テキスト ボックス 2"/>
        <xdr:cNvSpPr txBox="1">
          <a:spLocks noChangeArrowheads="1"/>
        </xdr:cNvSpPr>
      </xdr:nvSpPr>
      <xdr:spPr>
        <a:xfrm>
          <a:off x="19050" y="19050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⑯</a:t>
          </a:r>
        </a:p>
      </xdr:txBody>
    </xdr:sp>
    <xdr:clientData/>
  </xdr:oneCellAnchor>
  <xdr:twoCellAnchor>
    <xdr:from>
      <xdr:col>7</xdr:col>
      <xdr:colOff>419100</xdr:colOff>
      <xdr:row>59</xdr:row>
      <xdr:rowOff>133350</xdr:rowOff>
    </xdr:from>
    <xdr:to>
      <xdr:col>8</xdr:col>
      <xdr:colOff>733425</xdr:colOff>
      <xdr:row>62</xdr:row>
      <xdr:rowOff>47625</xdr:rowOff>
    </xdr:to>
    <xdr:sp>
      <xdr:nvSpPr>
        <xdr:cNvPr id="20" name="AutoShape 1"/>
        <xdr:cNvSpPr>
          <a:spLocks/>
        </xdr:cNvSpPr>
      </xdr:nvSpPr>
      <xdr:spPr>
        <a:xfrm>
          <a:off x="4181475" y="12125325"/>
          <a:ext cx="1343025" cy="514350"/>
        </a:xfrm>
        <a:prstGeom prst="wedgeRoundRectCallout">
          <a:avLst>
            <a:gd name="adj1" fmla="val 24791"/>
            <a:gd name="adj2" fmla="val -15814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・事業費より管理費が大きくなっていないこと</a:t>
          </a:r>
        </a:p>
      </xdr:txBody>
    </xdr:sp>
    <xdr:clientData/>
  </xdr:twoCellAnchor>
  <xdr:oneCellAnchor>
    <xdr:from>
      <xdr:col>8</xdr:col>
      <xdr:colOff>19050</xdr:colOff>
      <xdr:row>55</xdr:row>
      <xdr:rowOff>123825</xdr:rowOff>
    </xdr:from>
    <xdr:ext cx="361950" cy="390525"/>
    <xdr:sp>
      <xdr:nvSpPr>
        <xdr:cNvPr id="21" name="テキスト ボックス 2"/>
        <xdr:cNvSpPr txBox="1">
          <a:spLocks noChangeArrowheads="1"/>
        </xdr:cNvSpPr>
      </xdr:nvSpPr>
      <xdr:spPr>
        <a:xfrm>
          <a:off x="4810125" y="1131570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23</xdr:row>
      <xdr:rowOff>47625</xdr:rowOff>
    </xdr:from>
    <xdr:to>
      <xdr:col>6</xdr:col>
      <xdr:colOff>276225</xdr:colOff>
      <xdr:row>26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495425" y="4838700"/>
          <a:ext cx="1514475" cy="628650"/>
        </a:xfrm>
        <a:prstGeom prst="wedgeRoundRectCallout">
          <a:avLst>
            <a:gd name="adj1" fmla="val -69773"/>
            <a:gd name="adj2" fmla="val -1136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514350</xdr:colOff>
      <xdr:row>39</xdr:row>
      <xdr:rowOff>161925</xdr:rowOff>
    </xdr:from>
    <xdr:to>
      <xdr:col>6</xdr:col>
      <xdr:colOff>142875</xdr:colOff>
      <xdr:row>42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1419225" y="8153400"/>
          <a:ext cx="1457325" cy="590550"/>
        </a:xfrm>
        <a:prstGeom prst="wedgeRoundRectCallout">
          <a:avLst>
            <a:gd name="adj1" fmla="val -68763"/>
            <a:gd name="adj2" fmla="val -3127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「人件費」と「その他経費」を分けた上で、支出の形態別に内訳を記載</a:t>
          </a:r>
        </a:p>
      </xdr:txBody>
    </xdr:sp>
    <xdr:clientData/>
  </xdr:twoCellAnchor>
  <xdr:twoCellAnchor>
    <xdr:from>
      <xdr:col>5</xdr:col>
      <xdr:colOff>647700</xdr:colOff>
      <xdr:row>8</xdr:row>
      <xdr:rowOff>38100</xdr:rowOff>
    </xdr:from>
    <xdr:to>
      <xdr:col>5</xdr:col>
      <xdr:colOff>1752600</xdr:colOff>
      <xdr:row>12</xdr:row>
      <xdr:rowOff>28575</xdr:rowOff>
    </xdr:to>
    <xdr:sp>
      <xdr:nvSpPr>
        <xdr:cNvPr id="3" name="AutoShape 1"/>
        <xdr:cNvSpPr>
          <a:spLocks/>
        </xdr:cNvSpPr>
      </xdr:nvSpPr>
      <xdr:spPr>
        <a:xfrm>
          <a:off x="1552575" y="1828800"/>
          <a:ext cx="1104900" cy="790575"/>
        </a:xfrm>
        <a:prstGeom prst="wedgeRoundRectCallout">
          <a:avLst>
            <a:gd name="adj1" fmla="val -102027"/>
            <a:gd name="adj2" fmla="val -3905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提出の際は、「○○○○」や不要な項目を削除してください</a:t>
          </a:r>
        </a:p>
      </xdr:txBody>
    </xdr:sp>
    <xdr:clientData/>
  </xdr:twoCellAnchor>
  <xdr:twoCellAnchor>
    <xdr:from>
      <xdr:col>5</xdr:col>
      <xdr:colOff>561975</xdr:colOff>
      <xdr:row>43</xdr:row>
      <xdr:rowOff>66675</xdr:rowOff>
    </xdr:from>
    <xdr:to>
      <xdr:col>6</xdr:col>
      <xdr:colOff>209550</xdr:colOff>
      <xdr:row>45</xdr:row>
      <xdr:rowOff>190500</xdr:rowOff>
    </xdr:to>
    <xdr:sp>
      <xdr:nvSpPr>
        <xdr:cNvPr id="4" name="AutoShape 1"/>
        <xdr:cNvSpPr>
          <a:spLocks/>
        </xdr:cNvSpPr>
      </xdr:nvSpPr>
      <xdr:spPr>
        <a:xfrm>
          <a:off x="1466850" y="8858250"/>
          <a:ext cx="1476375" cy="523875"/>
        </a:xfrm>
        <a:prstGeom prst="wedgeRoundRectCallout">
          <a:avLst>
            <a:gd name="adj1" fmla="val -69305"/>
            <a:gd name="adj2" fmla="val -6421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役員名簿の報酬の有無と整合性がとれているか</a:t>
          </a:r>
        </a:p>
      </xdr:txBody>
    </xdr:sp>
    <xdr:clientData/>
  </xdr:twoCellAnchor>
  <xdr:twoCellAnchor>
    <xdr:from>
      <xdr:col>5</xdr:col>
      <xdr:colOff>781050</xdr:colOff>
      <xdr:row>64</xdr:row>
      <xdr:rowOff>152400</xdr:rowOff>
    </xdr:from>
    <xdr:to>
      <xdr:col>5</xdr:col>
      <xdr:colOff>1790700</xdr:colOff>
      <xdr:row>66</xdr:row>
      <xdr:rowOff>171450</xdr:rowOff>
    </xdr:to>
    <xdr:sp>
      <xdr:nvSpPr>
        <xdr:cNvPr id="5" name="AutoShape 1"/>
        <xdr:cNvSpPr>
          <a:spLocks/>
        </xdr:cNvSpPr>
      </xdr:nvSpPr>
      <xdr:spPr>
        <a:xfrm>
          <a:off x="1685925" y="13144500"/>
          <a:ext cx="1009650" cy="419100"/>
        </a:xfrm>
        <a:prstGeom prst="wedgeRoundRectCallout">
          <a:avLst>
            <a:gd name="adj1" fmla="val 106342"/>
            <a:gd name="adj2" fmla="val 68078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その他の事業で得た利益の振替額</a:t>
          </a:r>
        </a:p>
      </xdr:txBody>
    </xdr:sp>
    <xdr:clientData/>
  </xdr:twoCellAnchor>
  <xdr:twoCellAnchor>
    <xdr:from>
      <xdr:col>6</xdr:col>
      <xdr:colOff>523875</xdr:colOff>
      <xdr:row>67</xdr:row>
      <xdr:rowOff>0</xdr:rowOff>
    </xdr:from>
    <xdr:to>
      <xdr:col>7</xdr:col>
      <xdr:colOff>57150</xdr:colOff>
      <xdr:row>67</xdr:row>
      <xdr:rowOff>190500</xdr:rowOff>
    </xdr:to>
    <xdr:sp>
      <xdr:nvSpPr>
        <xdr:cNvPr id="6" name="正方形/長方形 7"/>
        <xdr:cNvSpPr>
          <a:spLocks/>
        </xdr:cNvSpPr>
      </xdr:nvSpPr>
      <xdr:spPr>
        <a:xfrm>
          <a:off x="3257550" y="13592175"/>
          <a:ext cx="56197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5</xdr:col>
      <xdr:colOff>990600</xdr:colOff>
      <xdr:row>3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66675" y="57150"/>
          <a:ext cx="182880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翌事業年度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「その他の事業」が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ある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</a:p>
      </xdr:txBody>
    </xdr:sp>
    <xdr:clientData/>
  </xdr:twoCellAnchor>
  <xdr:twoCellAnchor>
    <xdr:from>
      <xdr:col>7</xdr:col>
      <xdr:colOff>409575</xdr:colOff>
      <xdr:row>0</xdr:row>
      <xdr:rowOff>66675</xdr:rowOff>
    </xdr:from>
    <xdr:to>
      <xdr:col>8</xdr:col>
      <xdr:colOff>990600</xdr:colOff>
      <xdr:row>2</xdr:row>
      <xdr:rowOff>104775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4171950" y="66675"/>
          <a:ext cx="1609725" cy="5048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数式は適宜修正して使用してください</a:t>
          </a:r>
        </a:p>
      </xdr:txBody>
    </xdr:sp>
    <xdr:clientData/>
  </xdr:twoCellAnchor>
  <xdr:twoCellAnchor>
    <xdr:from>
      <xdr:col>7</xdr:col>
      <xdr:colOff>352425</xdr:colOff>
      <xdr:row>38</xdr:row>
      <xdr:rowOff>180975</xdr:rowOff>
    </xdr:from>
    <xdr:to>
      <xdr:col>8</xdr:col>
      <xdr:colOff>0</xdr:colOff>
      <xdr:row>40</xdr:row>
      <xdr:rowOff>76200</xdr:rowOff>
    </xdr:to>
    <xdr:sp>
      <xdr:nvSpPr>
        <xdr:cNvPr id="9" name="正方形/長方形 10"/>
        <xdr:cNvSpPr>
          <a:spLocks/>
        </xdr:cNvSpPr>
      </xdr:nvSpPr>
      <xdr:spPr>
        <a:xfrm>
          <a:off x="4114800" y="7972425"/>
          <a:ext cx="676275" cy="2952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39</xdr:row>
      <xdr:rowOff>0</xdr:rowOff>
    </xdr:from>
    <xdr:to>
      <xdr:col>7</xdr:col>
      <xdr:colOff>0</xdr:colOff>
      <xdr:row>40</xdr:row>
      <xdr:rowOff>76200</xdr:rowOff>
    </xdr:to>
    <xdr:sp>
      <xdr:nvSpPr>
        <xdr:cNvPr id="10" name="正方形/長方形 12"/>
        <xdr:cNvSpPr>
          <a:spLocks/>
        </xdr:cNvSpPr>
      </xdr:nvSpPr>
      <xdr:spPr>
        <a:xfrm>
          <a:off x="3086100" y="7991475"/>
          <a:ext cx="676275" cy="2762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68</xdr:row>
      <xdr:rowOff>171450</xdr:rowOff>
    </xdr:from>
    <xdr:to>
      <xdr:col>8</xdr:col>
      <xdr:colOff>962025</xdr:colOff>
      <xdr:row>69</xdr:row>
      <xdr:rowOff>180975</xdr:rowOff>
    </xdr:to>
    <xdr:sp>
      <xdr:nvSpPr>
        <xdr:cNvPr id="11" name="正方形/長方形 16"/>
        <xdr:cNvSpPr>
          <a:spLocks/>
        </xdr:cNvSpPr>
      </xdr:nvSpPr>
      <xdr:spPr>
        <a:xfrm>
          <a:off x="5210175" y="13963650"/>
          <a:ext cx="542925" cy="2095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762000</xdr:colOff>
      <xdr:row>68</xdr:row>
      <xdr:rowOff>180975</xdr:rowOff>
    </xdr:from>
    <xdr:to>
      <xdr:col>8</xdr:col>
      <xdr:colOff>228600</xdr:colOff>
      <xdr:row>71</xdr:row>
      <xdr:rowOff>142875</xdr:rowOff>
    </xdr:to>
    <xdr:sp>
      <xdr:nvSpPr>
        <xdr:cNvPr id="12" name="AutoShape 1"/>
        <xdr:cNvSpPr>
          <a:spLocks/>
        </xdr:cNvSpPr>
      </xdr:nvSpPr>
      <xdr:spPr>
        <a:xfrm>
          <a:off x="3495675" y="13973175"/>
          <a:ext cx="1524000" cy="561975"/>
        </a:xfrm>
        <a:prstGeom prst="wedgeRoundRectCallout">
          <a:avLst>
            <a:gd name="adj1" fmla="val 64814"/>
            <a:gd name="adj2" fmla="val -3312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前事業年度の「次期繰越正味財産額」と金額が</a:t>
          </a:r>
          <a:r>
            <a:rPr lang="en-US" cap="none" sz="900" b="1" i="0" u="sng" baseline="0">
              <a:solidFill>
                <a:srgbClr val="FF0000"/>
              </a:solidFill>
            </a:rPr>
            <a:t>一致</a:t>
          </a:r>
        </a:p>
      </xdr:txBody>
    </xdr:sp>
    <xdr:clientData/>
  </xdr:twoCellAnchor>
  <xdr:twoCellAnchor>
    <xdr:from>
      <xdr:col>6</xdr:col>
      <xdr:colOff>95250</xdr:colOff>
      <xdr:row>60</xdr:row>
      <xdr:rowOff>28575</xdr:rowOff>
    </xdr:from>
    <xdr:to>
      <xdr:col>7</xdr:col>
      <xdr:colOff>76200</xdr:colOff>
      <xdr:row>62</xdr:row>
      <xdr:rowOff>38100</xdr:rowOff>
    </xdr:to>
    <xdr:sp>
      <xdr:nvSpPr>
        <xdr:cNvPr id="13" name="AutoShape 1"/>
        <xdr:cNvSpPr>
          <a:spLocks/>
        </xdr:cNvSpPr>
      </xdr:nvSpPr>
      <xdr:spPr>
        <a:xfrm>
          <a:off x="2828925" y="12220575"/>
          <a:ext cx="1009650" cy="409575"/>
        </a:xfrm>
        <a:prstGeom prst="wedgeRoundRectCallout">
          <a:avLst>
            <a:gd name="adj1" fmla="val 92810"/>
            <a:gd name="adj2" fmla="val -9565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支出超過になっていないか確認</a:t>
          </a:r>
        </a:p>
      </xdr:txBody>
    </xdr:sp>
    <xdr:clientData/>
  </xdr:twoCellAnchor>
  <xdr:twoCellAnchor>
    <xdr:from>
      <xdr:col>7</xdr:col>
      <xdr:colOff>504825</xdr:colOff>
      <xdr:row>58</xdr:row>
      <xdr:rowOff>0</xdr:rowOff>
    </xdr:from>
    <xdr:to>
      <xdr:col>8</xdr:col>
      <xdr:colOff>28575</xdr:colOff>
      <xdr:row>59</xdr:row>
      <xdr:rowOff>47625</xdr:rowOff>
    </xdr:to>
    <xdr:sp>
      <xdr:nvSpPr>
        <xdr:cNvPr id="14" name="正方形/長方形 19"/>
        <xdr:cNvSpPr>
          <a:spLocks/>
        </xdr:cNvSpPr>
      </xdr:nvSpPr>
      <xdr:spPr>
        <a:xfrm>
          <a:off x="4267200" y="11791950"/>
          <a:ext cx="5524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60</xdr:row>
      <xdr:rowOff>47625</xdr:rowOff>
    </xdr:from>
    <xdr:to>
      <xdr:col>8</xdr:col>
      <xdr:colOff>609600</xdr:colOff>
      <xdr:row>62</xdr:row>
      <xdr:rowOff>133350</xdr:rowOff>
    </xdr:to>
    <xdr:sp>
      <xdr:nvSpPr>
        <xdr:cNvPr id="15" name="AutoShape 1"/>
        <xdr:cNvSpPr>
          <a:spLocks/>
        </xdr:cNvSpPr>
      </xdr:nvSpPr>
      <xdr:spPr>
        <a:xfrm>
          <a:off x="4057650" y="12239625"/>
          <a:ext cx="1343025" cy="485775"/>
        </a:xfrm>
        <a:prstGeom prst="wedgeRoundRectCallout">
          <a:avLst>
            <a:gd name="adj1" fmla="val 40115"/>
            <a:gd name="adj2" fmla="val -176569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・事業費より管理費が大きくなっていないこと</a:t>
          </a:r>
        </a:p>
      </xdr:txBody>
    </xdr:sp>
    <xdr:clientData/>
  </xdr:twoCellAnchor>
  <xdr:twoCellAnchor>
    <xdr:from>
      <xdr:col>8</xdr:col>
      <xdr:colOff>428625</xdr:colOff>
      <xdr:row>55</xdr:row>
      <xdr:rowOff>190500</xdr:rowOff>
    </xdr:from>
    <xdr:to>
      <xdr:col>8</xdr:col>
      <xdr:colOff>1009650</xdr:colOff>
      <xdr:row>56</xdr:row>
      <xdr:rowOff>190500</xdr:rowOff>
    </xdr:to>
    <xdr:sp>
      <xdr:nvSpPr>
        <xdr:cNvPr id="16" name="正方形/長方形 21"/>
        <xdr:cNvSpPr>
          <a:spLocks/>
        </xdr:cNvSpPr>
      </xdr:nvSpPr>
      <xdr:spPr>
        <a:xfrm>
          <a:off x="5219700" y="11382375"/>
          <a:ext cx="581025" cy="2000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85725</xdr:rowOff>
    </xdr:from>
    <xdr:to>
      <xdr:col>8</xdr:col>
      <xdr:colOff>542925</xdr:colOff>
      <xdr:row>36</xdr:row>
      <xdr:rowOff>57150</xdr:rowOff>
    </xdr:to>
    <xdr:sp>
      <xdr:nvSpPr>
        <xdr:cNvPr id="17" name="AutoShape 1"/>
        <xdr:cNvSpPr>
          <a:spLocks/>
        </xdr:cNvSpPr>
      </xdr:nvSpPr>
      <xdr:spPr>
        <a:xfrm>
          <a:off x="4029075" y="6677025"/>
          <a:ext cx="1304925" cy="771525"/>
        </a:xfrm>
        <a:prstGeom prst="wedgeRoundRectCallout">
          <a:avLst>
            <a:gd name="adj1" fmla="val -29324"/>
            <a:gd name="adj2" fmla="val 113500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</a:t>
          </a:r>
          <a:r>
            <a:rPr lang="en-US" cap="none" sz="900" b="0" i="0" u="none" baseline="0">
              <a:solidFill>
                <a:srgbClr val="FF0000"/>
              </a:solidFill>
            </a:rPr>
            <a:t>(2)</a:t>
          </a:r>
          <a:r>
            <a:rPr lang="en-US" cap="none" sz="900" b="0" i="0" u="none" baseline="0">
              <a:solidFill>
                <a:srgbClr val="FF0000"/>
              </a:solidFill>
            </a:rPr>
            <a:t>その他の事業の「事業費の予算額」計と必ず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twoCellAnchor>
    <xdr:from>
      <xdr:col>5</xdr:col>
      <xdr:colOff>828675</xdr:colOff>
      <xdr:row>32</xdr:row>
      <xdr:rowOff>76200</xdr:rowOff>
    </xdr:from>
    <xdr:to>
      <xdr:col>6</xdr:col>
      <xdr:colOff>295275</xdr:colOff>
      <xdr:row>35</xdr:row>
      <xdr:rowOff>200025</xdr:rowOff>
    </xdr:to>
    <xdr:sp>
      <xdr:nvSpPr>
        <xdr:cNvPr id="18" name="AutoShape 1"/>
        <xdr:cNvSpPr>
          <a:spLocks/>
        </xdr:cNvSpPr>
      </xdr:nvSpPr>
      <xdr:spPr>
        <a:xfrm>
          <a:off x="1733550" y="6667500"/>
          <a:ext cx="1295400" cy="723900"/>
        </a:xfrm>
        <a:prstGeom prst="wedgeRoundRectCallout">
          <a:avLst>
            <a:gd name="adj1" fmla="val 58675"/>
            <a:gd name="adj2" fmla="val 11898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事業計画書の</a:t>
          </a:r>
          <a:r>
            <a:rPr lang="en-US" cap="none" sz="900" b="0" i="0" u="none" baseline="0">
              <a:solidFill>
                <a:srgbClr val="FF0000"/>
              </a:solidFill>
            </a:rPr>
            <a:t>(1)</a:t>
          </a:r>
          <a:r>
            <a:rPr lang="en-US" cap="none" sz="900" b="0" i="0" u="none" baseline="0">
              <a:solidFill>
                <a:srgbClr val="FF0000"/>
              </a:solidFill>
            </a:rPr>
            <a:t>特定非営利活動に係る事業の「事業費の予算額」計と必ず</a:t>
          </a:r>
          <a:r>
            <a:rPr lang="en-US" cap="none" sz="900" b="1" i="0" u="sng" baseline="0">
              <a:solidFill>
                <a:srgbClr val="FF0000"/>
              </a:solidFill>
            </a:rPr>
            <a:t>一致する</a:t>
          </a:r>
        </a:p>
      </xdr:txBody>
    </xdr:sp>
    <xdr:clientData/>
  </xdr:twoCellAnchor>
  <xdr:oneCellAnchor>
    <xdr:from>
      <xdr:col>7</xdr:col>
      <xdr:colOff>114300</xdr:colOff>
      <xdr:row>57</xdr:row>
      <xdr:rowOff>133350</xdr:rowOff>
    </xdr:from>
    <xdr:ext cx="304800" cy="314325"/>
    <xdr:sp>
      <xdr:nvSpPr>
        <xdr:cNvPr id="19" name="テキスト ボックス 2"/>
        <xdr:cNvSpPr txBox="1">
          <a:spLocks noChangeArrowheads="1"/>
        </xdr:cNvSpPr>
      </xdr:nvSpPr>
      <xdr:spPr>
        <a:xfrm>
          <a:off x="3876675" y="117252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⑰</a:t>
          </a:r>
        </a:p>
      </xdr:txBody>
    </xdr:sp>
    <xdr:clientData/>
  </xdr:oneCellAnchor>
  <xdr:oneCellAnchor>
    <xdr:from>
      <xdr:col>0</xdr:col>
      <xdr:colOff>38100</xdr:colOff>
      <xdr:row>0</xdr:row>
      <xdr:rowOff>47625</xdr:rowOff>
    </xdr:from>
    <xdr:ext cx="342900" cy="409575"/>
    <xdr:sp>
      <xdr:nvSpPr>
        <xdr:cNvPr id="20" name="テキスト ボックス 2"/>
        <xdr:cNvSpPr txBox="1">
          <a:spLocks noChangeArrowheads="1"/>
        </xdr:cNvSpPr>
      </xdr:nvSpPr>
      <xdr:spPr>
        <a:xfrm>
          <a:off x="38100" y="476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⑯</a:t>
          </a:r>
        </a:p>
      </xdr:txBody>
    </xdr:sp>
    <xdr:clientData/>
  </xdr:oneCellAnchor>
  <xdr:oneCellAnchor>
    <xdr:from>
      <xdr:col>8</xdr:col>
      <xdr:colOff>76200</xdr:colOff>
      <xdr:row>55</xdr:row>
      <xdr:rowOff>85725</xdr:rowOff>
    </xdr:from>
    <xdr:ext cx="304800" cy="314325"/>
    <xdr:sp>
      <xdr:nvSpPr>
        <xdr:cNvPr id="21" name="テキスト ボックス 2"/>
        <xdr:cNvSpPr txBox="1">
          <a:spLocks noChangeArrowheads="1"/>
        </xdr:cNvSpPr>
      </xdr:nvSpPr>
      <xdr:spPr>
        <a:xfrm>
          <a:off x="4867275" y="112776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85" zoomScaleSheetLayoutView="85" zoomScalePageLayoutView="0" workbookViewId="0" topLeftCell="A1">
      <selection activeCell="F17" sqref="F17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 t="s">
        <v>77</v>
      </c>
      <c r="B2" s="51"/>
      <c r="C2" s="51"/>
      <c r="D2" s="51"/>
      <c r="E2" s="51"/>
      <c r="F2" s="51"/>
      <c r="G2" s="51"/>
      <c r="H2" s="51"/>
      <c r="I2" s="51"/>
    </row>
    <row r="3" ht="13.5">
      <c r="I3" s="1" t="s">
        <v>0</v>
      </c>
    </row>
    <row r="4" ht="13.5">
      <c r="I4" s="1" t="s">
        <v>1</v>
      </c>
    </row>
    <row r="5" spans="1:9" ht="30" customHeight="1">
      <c r="A5" s="52" t="s">
        <v>2</v>
      </c>
      <c r="B5" s="53"/>
      <c r="C5" s="53"/>
      <c r="D5" s="53"/>
      <c r="E5" s="53"/>
      <c r="F5" s="54"/>
      <c r="G5" s="37" t="s">
        <v>44</v>
      </c>
      <c r="H5" s="37" t="s">
        <v>64</v>
      </c>
      <c r="I5" s="37" t="s">
        <v>45</v>
      </c>
    </row>
    <row r="6" spans="1:9" ht="15.75" customHeight="1">
      <c r="A6" s="23" t="s">
        <v>3</v>
      </c>
      <c r="B6" s="24" t="s">
        <v>13</v>
      </c>
      <c r="C6" s="20"/>
      <c r="D6" s="20"/>
      <c r="E6" s="20"/>
      <c r="F6" s="21"/>
      <c r="G6" s="22"/>
      <c r="H6" s="22"/>
      <c r="I6" s="22"/>
    </row>
    <row r="7" spans="1:9" ht="15.75" customHeight="1">
      <c r="A7" s="18"/>
      <c r="B7" s="19" t="s">
        <v>4</v>
      </c>
      <c r="C7" s="19" t="s">
        <v>14</v>
      </c>
      <c r="D7" s="19"/>
      <c r="E7" s="19"/>
      <c r="F7" s="11"/>
      <c r="G7" s="12"/>
      <c r="H7" s="12"/>
      <c r="I7" s="12"/>
    </row>
    <row r="8" spans="1:9" ht="15.75" customHeight="1">
      <c r="A8" s="18"/>
      <c r="B8" s="19"/>
      <c r="C8" s="19" t="s">
        <v>15</v>
      </c>
      <c r="D8" s="19"/>
      <c r="E8" s="19"/>
      <c r="F8" s="11"/>
      <c r="G8" s="12">
        <v>150000</v>
      </c>
      <c r="H8" s="12"/>
      <c r="I8" s="12">
        <f>SUM(G8:H8)</f>
        <v>150000</v>
      </c>
    </row>
    <row r="9" spans="1:9" ht="15.75" customHeight="1">
      <c r="A9" s="18"/>
      <c r="B9" s="19"/>
      <c r="C9" s="19" t="s">
        <v>42</v>
      </c>
      <c r="D9" s="19"/>
      <c r="E9" s="19"/>
      <c r="F9" s="11"/>
      <c r="G9" s="12" t="s">
        <v>5</v>
      </c>
      <c r="H9" s="12"/>
      <c r="I9" s="12">
        <f>SUM(G9:H9)</f>
        <v>0</v>
      </c>
    </row>
    <row r="10" spans="1:9" ht="15.75" customHeight="1">
      <c r="A10" s="18"/>
      <c r="B10" s="19" t="s">
        <v>6</v>
      </c>
      <c r="C10" s="19" t="s">
        <v>16</v>
      </c>
      <c r="D10" s="19"/>
      <c r="E10" s="19"/>
      <c r="F10" s="11"/>
      <c r="G10" s="12"/>
      <c r="H10" s="12"/>
      <c r="I10" s="12"/>
    </row>
    <row r="11" spans="1:9" ht="15.75" customHeight="1">
      <c r="A11" s="18"/>
      <c r="B11" s="19"/>
      <c r="C11" s="19" t="s">
        <v>16</v>
      </c>
      <c r="D11" s="19"/>
      <c r="E11" s="19"/>
      <c r="F11" s="11"/>
      <c r="G11" s="12">
        <v>100000</v>
      </c>
      <c r="H11" s="12"/>
      <c r="I11" s="12">
        <f>SUM(G11:H11)</f>
        <v>100000</v>
      </c>
    </row>
    <row r="12" spans="1:9" ht="15.75" customHeight="1">
      <c r="A12" s="18"/>
      <c r="B12" s="19"/>
      <c r="C12" s="19" t="s">
        <v>62</v>
      </c>
      <c r="D12" s="19"/>
      <c r="E12" s="19"/>
      <c r="F12" s="11"/>
      <c r="G12" s="12" t="s">
        <v>5</v>
      </c>
      <c r="H12" s="12"/>
      <c r="I12" s="12">
        <f>SUM(G12:H12)</f>
        <v>0</v>
      </c>
    </row>
    <row r="13" spans="1:9" ht="15.75" customHeight="1">
      <c r="A13" s="18"/>
      <c r="B13" s="19" t="s">
        <v>17</v>
      </c>
      <c r="C13" s="19" t="s">
        <v>18</v>
      </c>
      <c r="D13" s="19"/>
      <c r="E13" s="19"/>
      <c r="F13" s="11"/>
      <c r="G13" s="12"/>
      <c r="H13" s="12"/>
      <c r="I13" s="12"/>
    </row>
    <row r="14" spans="1:9" ht="15.75" customHeight="1">
      <c r="A14" s="18" t="s">
        <v>57</v>
      </c>
      <c r="B14" s="19"/>
      <c r="C14" s="19" t="s">
        <v>58</v>
      </c>
      <c r="D14" s="19"/>
      <c r="E14" s="19"/>
      <c r="F14" s="11"/>
      <c r="G14" s="12">
        <v>300000</v>
      </c>
      <c r="H14" s="12"/>
      <c r="I14" s="12">
        <f>SUM(G14:H14)</f>
        <v>300000</v>
      </c>
    </row>
    <row r="15" spans="1:9" ht="15.75" customHeight="1">
      <c r="A15" s="18"/>
      <c r="B15" s="19"/>
      <c r="C15" s="19" t="s">
        <v>62</v>
      </c>
      <c r="D15" s="19"/>
      <c r="E15" s="19"/>
      <c r="F15" s="11"/>
      <c r="G15" s="12" t="s">
        <v>5</v>
      </c>
      <c r="H15" s="12"/>
      <c r="I15" s="12">
        <f>SUM(G15:H15)</f>
        <v>0</v>
      </c>
    </row>
    <row r="16" spans="1:9" ht="15.75" customHeight="1">
      <c r="A16" s="18"/>
      <c r="B16" s="19" t="s">
        <v>19</v>
      </c>
      <c r="C16" s="19" t="s">
        <v>20</v>
      </c>
      <c r="D16" s="19"/>
      <c r="E16" s="19"/>
      <c r="F16" s="11"/>
      <c r="G16" s="12"/>
      <c r="H16" s="12"/>
      <c r="I16" s="12"/>
    </row>
    <row r="17" spans="1:9" ht="15.75" customHeight="1">
      <c r="A17" s="18"/>
      <c r="B17" s="19"/>
      <c r="C17" s="19" t="s">
        <v>21</v>
      </c>
      <c r="D17" s="19"/>
      <c r="E17" s="19"/>
      <c r="F17" s="11"/>
      <c r="G17" s="12" t="s">
        <v>5</v>
      </c>
      <c r="H17" s="12"/>
      <c r="I17" s="12">
        <f aca="true" t="shared" si="0" ref="I17:I23">SUM(G17:H17)</f>
        <v>0</v>
      </c>
    </row>
    <row r="18" spans="1:9" ht="15.75" customHeight="1">
      <c r="A18" s="18"/>
      <c r="B18" s="19"/>
      <c r="C18" s="19" t="s">
        <v>59</v>
      </c>
      <c r="D18" s="19"/>
      <c r="E18" s="19"/>
      <c r="F18" s="11"/>
      <c r="G18" s="12"/>
      <c r="H18" s="12">
        <v>150000</v>
      </c>
      <c r="I18" s="12">
        <f t="shared" si="0"/>
        <v>150000</v>
      </c>
    </row>
    <row r="19" spans="1:9" ht="15.75" customHeight="1">
      <c r="A19" s="18"/>
      <c r="B19" s="19" t="s">
        <v>22</v>
      </c>
      <c r="C19" s="19" t="s">
        <v>23</v>
      </c>
      <c r="D19" s="19"/>
      <c r="E19" s="19"/>
      <c r="F19" s="11"/>
      <c r="G19" s="12"/>
      <c r="H19" s="12"/>
      <c r="I19" s="12"/>
    </row>
    <row r="20" spans="1:9" ht="15.75" customHeight="1">
      <c r="A20" s="18"/>
      <c r="B20" s="19"/>
      <c r="C20" s="19" t="s">
        <v>60</v>
      </c>
      <c r="D20" s="19"/>
      <c r="E20" s="19"/>
      <c r="F20" s="19"/>
      <c r="G20" s="12">
        <v>1000</v>
      </c>
      <c r="H20" s="12"/>
      <c r="I20" s="12">
        <f t="shared" si="0"/>
        <v>1000</v>
      </c>
    </row>
    <row r="21" spans="1:9" ht="15.75" customHeight="1">
      <c r="A21" s="18"/>
      <c r="B21" s="19"/>
      <c r="C21" s="19" t="s">
        <v>24</v>
      </c>
      <c r="D21" s="19"/>
      <c r="E21" s="19"/>
      <c r="F21" s="11"/>
      <c r="G21" s="12">
        <v>4000</v>
      </c>
      <c r="H21" s="12"/>
      <c r="I21" s="12">
        <f t="shared" si="0"/>
        <v>4000</v>
      </c>
    </row>
    <row r="22" spans="1:9" ht="15.75" customHeight="1">
      <c r="A22" s="18"/>
      <c r="B22" s="19"/>
      <c r="C22" s="19" t="s">
        <v>42</v>
      </c>
      <c r="D22" s="19"/>
      <c r="E22" s="19"/>
      <c r="F22" s="11"/>
      <c r="G22" s="12" t="s">
        <v>5</v>
      </c>
      <c r="H22" s="12"/>
      <c r="I22" s="12">
        <f t="shared" si="0"/>
        <v>0</v>
      </c>
    </row>
    <row r="23" spans="1:9" ht="15.75" customHeight="1">
      <c r="A23" s="25"/>
      <c r="B23" s="26" t="s">
        <v>25</v>
      </c>
      <c r="C23" s="26"/>
      <c r="D23" s="26"/>
      <c r="E23" s="26"/>
      <c r="F23" s="14"/>
      <c r="G23" s="4">
        <f>SUM(G8:G22)</f>
        <v>555000</v>
      </c>
      <c r="H23" s="4">
        <f>SUM(H8:H22)</f>
        <v>150000</v>
      </c>
      <c r="I23" s="4">
        <f t="shared" si="0"/>
        <v>705000</v>
      </c>
    </row>
    <row r="24" spans="1:9" ht="15.75" customHeight="1">
      <c r="A24" s="6" t="s">
        <v>9</v>
      </c>
      <c r="B24" s="7" t="s">
        <v>26</v>
      </c>
      <c r="C24" s="16"/>
      <c r="D24" s="16"/>
      <c r="E24" s="16"/>
      <c r="F24" s="17"/>
      <c r="G24" s="13"/>
      <c r="H24" s="13"/>
      <c r="I24" s="13"/>
    </row>
    <row r="25" spans="1:9" ht="15.75" customHeight="1">
      <c r="A25" s="18"/>
      <c r="B25" s="19" t="s">
        <v>46</v>
      </c>
      <c r="C25" s="19" t="s">
        <v>70</v>
      </c>
      <c r="D25" s="19"/>
      <c r="E25" s="19"/>
      <c r="F25" s="11"/>
      <c r="G25" s="12"/>
      <c r="H25" s="12"/>
      <c r="I25" s="12"/>
    </row>
    <row r="26" spans="1:9" ht="15.75" customHeight="1">
      <c r="A26" s="18"/>
      <c r="B26" s="19"/>
      <c r="C26" s="19" t="s">
        <v>7</v>
      </c>
      <c r="D26" s="19"/>
      <c r="E26" s="19" t="s">
        <v>27</v>
      </c>
      <c r="F26" s="11"/>
      <c r="G26" s="12"/>
      <c r="H26" s="12"/>
      <c r="I26" s="12"/>
    </row>
    <row r="27" spans="1:9" ht="15.75" customHeight="1">
      <c r="A27" s="18"/>
      <c r="B27" s="19"/>
      <c r="C27" s="19"/>
      <c r="D27" s="19"/>
      <c r="E27" s="19" t="s">
        <v>47</v>
      </c>
      <c r="F27" s="11"/>
      <c r="G27" s="12">
        <v>100000</v>
      </c>
      <c r="H27" s="12">
        <v>50000</v>
      </c>
      <c r="I27" s="12">
        <f aca="true" t="shared" si="1" ref="I27:I40">SUM(G27:H27)</f>
        <v>150000</v>
      </c>
    </row>
    <row r="28" spans="1:9" ht="15.75" customHeight="1">
      <c r="A28" s="18"/>
      <c r="B28" s="19"/>
      <c r="C28" s="19"/>
      <c r="D28" s="19"/>
      <c r="E28" s="19" t="s">
        <v>48</v>
      </c>
      <c r="F28" s="11"/>
      <c r="G28" s="12">
        <v>100000</v>
      </c>
      <c r="H28" s="12">
        <v>50000</v>
      </c>
      <c r="I28" s="12">
        <f t="shared" si="1"/>
        <v>150000</v>
      </c>
    </row>
    <row r="29" spans="1:9" ht="15.75" customHeight="1">
      <c r="A29" s="18"/>
      <c r="B29" s="19"/>
      <c r="C29" s="19"/>
      <c r="D29" s="19"/>
      <c r="E29" s="19" t="s">
        <v>38</v>
      </c>
      <c r="F29" s="11"/>
      <c r="G29" s="12">
        <v>5000</v>
      </c>
      <c r="H29" s="12"/>
      <c r="I29" s="12">
        <f t="shared" si="1"/>
        <v>5000</v>
      </c>
    </row>
    <row r="30" spans="1:9" ht="15.75" customHeight="1">
      <c r="A30" s="18"/>
      <c r="B30" s="19"/>
      <c r="C30" s="19"/>
      <c r="D30" s="19"/>
      <c r="E30" s="19" t="s">
        <v>49</v>
      </c>
      <c r="F30" s="11"/>
      <c r="G30" s="12">
        <v>50000</v>
      </c>
      <c r="H30" s="12">
        <v>25000</v>
      </c>
      <c r="I30" s="12">
        <f t="shared" si="1"/>
        <v>75000</v>
      </c>
    </row>
    <row r="31" spans="1:9" ht="15.75" customHeight="1">
      <c r="A31" s="18"/>
      <c r="B31" s="19"/>
      <c r="C31" s="19"/>
      <c r="D31" s="19"/>
      <c r="E31" s="19" t="s">
        <v>42</v>
      </c>
      <c r="F31" s="11"/>
      <c r="G31" s="12" t="s">
        <v>5</v>
      </c>
      <c r="H31" s="12"/>
      <c r="I31" s="12">
        <f t="shared" si="1"/>
        <v>0</v>
      </c>
    </row>
    <row r="32" spans="1:9" ht="15.75" customHeight="1">
      <c r="A32" s="18"/>
      <c r="B32" s="19"/>
      <c r="C32" s="19"/>
      <c r="D32" s="19"/>
      <c r="E32" s="19" t="s">
        <v>50</v>
      </c>
      <c r="F32" s="11"/>
      <c r="G32" s="12">
        <f>SUM(G27:G31)</f>
        <v>255000</v>
      </c>
      <c r="H32" s="12">
        <f>SUM(H27:H31)</f>
        <v>125000</v>
      </c>
      <c r="I32" s="5">
        <f t="shared" si="1"/>
        <v>380000</v>
      </c>
    </row>
    <row r="33" spans="1:9" ht="15.75" customHeight="1">
      <c r="A33" s="18"/>
      <c r="B33" s="19"/>
      <c r="C33" s="19" t="s">
        <v>8</v>
      </c>
      <c r="D33" s="19"/>
      <c r="E33" s="19" t="s">
        <v>28</v>
      </c>
      <c r="F33" s="11"/>
      <c r="G33" s="12"/>
      <c r="H33" s="12"/>
      <c r="I33" s="12"/>
    </row>
    <row r="34" spans="1:9" ht="15.75" customHeight="1">
      <c r="A34" s="18"/>
      <c r="B34" s="19"/>
      <c r="C34" s="19"/>
      <c r="D34" s="19"/>
      <c r="E34" s="19" t="s">
        <v>51</v>
      </c>
      <c r="F34" s="11"/>
      <c r="G34" s="12">
        <v>5000</v>
      </c>
      <c r="H34" s="12"/>
      <c r="I34" s="12">
        <f t="shared" si="1"/>
        <v>5000</v>
      </c>
    </row>
    <row r="35" spans="1:9" ht="15.75" customHeight="1">
      <c r="A35" s="18"/>
      <c r="B35" s="19"/>
      <c r="C35" s="19"/>
      <c r="D35" s="19"/>
      <c r="E35" s="19" t="s">
        <v>52</v>
      </c>
      <c r="F35" s="19"/>
      <c r="G35" s="12">
        <v>7000</v>
      </c>
      <c r="H35" s="12">
        <v>3500</v>
      </c>
      <c r="I35" s="12">
        <f t="shared" si="1"/>
        <v>10500</v>
      </c>
    </row>
    <row r="36" spans="1:9" ht="15.75" customHeight="1">
      <c r="A36" s="18"/>
      <c r="B36" s="19"/>
      <c r="C36" s="19"/>
      <c r="D36" s="19"/>
      <c r="E36" s="19" t="s">
        <v>53</v>
      </c>
      <c r="F36" s="11"/>
      <c r="G36" s="12">
        <v>1000</v>
      </c>
      <c r="H36" s="12"/>
      <c r="I36" s="12">
        <f t="shared" si="1"/>
        <v>1000</v>
      </c>
    </row>
    <row r="37" spans="1:9" ht="15.75" customHeight="1">
      <c r="A37" s="18"/>
      <c r="B37" s="19"/>
      <c r="C37" s="19"/>
      <c r="D37" s="19"/>
      <c r="E37" s="19" t="s">
        <v>39</v>
      </c>
      <c r="F37" s="11"/>
      <c r="G37" s="12">
        <v>2000</v>
      </c>
      <c r="H37" s="12"/>
      <c r="I37" s="12">
        <f t="shared" si="1"/>
        <v>2000</v>
      </c>
    </row>
    <row r="38" spans="1:9" ht="15.75" customHeight="1">
      <c r="A38" s="18"/>
      <c r="B38" s="19"/>
      <c r="C38" s="19"/>
      <c r="D38" s="19"/>
      <c r="E38" s="19" t="s">
        <v>42</v>
      </c>
      <c r="F38" s="11"/>
      <c r="G38" s="12" t="s">
        <v>5</v>
      </c>
      <c r="H38" s="12" t="s">
        <v>5</v>
      </c>
      <c r="I38" s="12">
        <f t="shared" si="1"/>
        <v>0</v>
      </c>
    </row>
    <row r="39" spans="1:9" ht="15.75" customHeight="1">
      <c r="A39" s="18"/>
      <c r="B39" s="19"/>
      <c r="C39" s="19"/>
      <c r="D39" s="19"/>
      <c r="E39" s="19" t="s">
        <v>54</v>
      </c>
      <c r="F39" s="11"/>
      <c r="G39" s="12">
        <f>SUM(G34:G38)</f>
        <v>15000</v>
      </c>
      <c r="H39" s="12">
        <f>SUM(H34:H38)</f>
        <v>3500</v>
      </c>
      <c r="I39" s="5">
        <f t="shared" si="1"/>
        <v>18500</v>
      </c>
    </row>
    <row r="40" spans="1:9" ht="15.75" customHeight="1">
      <c r="A40" s="18"/>
      <c r="B40" s="19"/>
      <c r="C40" s="27" t="s">
        <v>29</v>
      </c>
      <c r="D40" s="27"/>
      <c r="E40" s="27"/>
      <c r="F40" s="28"/>
      <c r="G40" s="3">
        <f>SUM(G32,G39)</f>
        <v>270000</v>
      </c>
      <c r="H40" s="3">
        <f>SUM(H32,H39)</f>
        <v>128500</v>
      </c>
      <c r="I40" s="3">
        <f t="shared" si="1"/>
        <v>398500</v>
      </c>
    </row>
    <row r="41" spans="1:9" ht="15.75" customHeight="1">
      <c r="A41" s="18"/>
      <c r="B41" s="19" t="s">
        <v>55</v>
      </c>
      <c r="C41" s="19" t="s">
        <v>71</v>
      </c>
      <c r="D41" s="19"/>
      <c r="E41" s="19"/>
      <c r="F41" s="11"/>
      <c r="G41" s="12"/>
      <c r="H41" s="12"/>
      <c r="I41" s="12"/>
    </row>
    <row r="42" spans="1:9" ht="15.75" customHeight="1">
      <c r="A42" s="18"/>
      <c r="B42" s="19"/>
      <c r="C42" s="19" t="s">
        <v>7</v>
      </c>
      <c r="D42" s="19"/>
      <c r="E42" s="19" t="s">
        <v>27</v>
      </c>
      <c r="F42" s="11"/>
      <c r="G42" s="12"/>
      <c r="H42" s="12"/>
      <c r="I42" s="12"/>
    </row>
    <row r="43" spans="1:9" ht="15.75" customHeight="1">
      <c r="A43" s="18"/>
      <c r="B43" s="19"/>
      <c r="C43" s="19"/>
      <c r="D43" s="19"/>
      <c r="E43" s="19" t="s">
        <v>40</v>
      </c>
      <c r="F43" s="11"/>
      <c r="G43" s="12">
        <v>1000</v>
      </c>
      <c r="H43" s="12"/>
      <c r="I43" s="12">
        <f aca="true" t="shared" si="2" ref="I43:I57">SUM(G43:H43)</f>
        <v>1000</v>
      </c>
    </row>
    <row r="44" spans="1:9" ht="15.75" customHeight="1">
      <c r="A44" s="18"/>
      <c r="B44" s="19"/>
      <c r="C44" s="19"/>
      <c r="D44" s="19"/>
      <c r="E44" s="19" t="s">
        <v>47</v>
      </c>
      <c r="F44" s="11"/>
      <c r="G44" s="12">
        <v>2000</v>
      </c>
      <c r="H44" s="12"/>
      <c r="I44" s="12">
        <f t="shared" si="2"/>
        <v>2000</v>
      </c>
    </row>
    <row r="45" spans="1:9" ht="15.75" customHeight="1">
      <c r="A45" s="18"/>
      <c r="B45" s="19"/>
      <c r="C45" s="19"/>
      <c r="D45" s="19"/>
      <c r="E45" s="19" t="s">
        <v>48</v>
      </c>
      <c r="F45" s="11"/>
      <c r="G45" s="12">
        <v>3000</v>
      </c>
      <c r="H45" s="12"/>
      <c r="I45" s="12">
        <f>SUM(G45:H45)</f>
        <v>3000</v>
      </c>
    </row>
    <row r="46" spans="1:9" ht="15.75" customHeight="1">
      <c r="A46" s="18"/>
      <c r="B46" s="19"/>
      <c r="C46" s="19"/>
      <c r="D46" s="19"/>
      <c r="E46" s="19" t="s">
        <v>38</v>
      </c>
      <c r="F46" s="11"/>
      <c r="G46" s="12">
        <v>2000</v>
      </c>
      <c r="H46" s="12"/>
      <c r="I46" s="12">
        <f t="shared" si="2"/>
        <v>2000</v>
      </c>
    </row>
    <row r="47" spans="1:9" ht="15.75" customHeight="1">
      <c r="A47" s="18"/>
      <c r="B47" s="19"/>
      <c r="C47" s="19"/>
      <c r="D47" s="19"/>
      <c r="E47" s="19" t="s">
        <v>49</v>
      </c>
      <c r="F47" s="11"/>
      <c r="G47" s="12">
        <v>1000</v>
      </c>
      <c r="H47" s="12"/>
      <c r="I47" s="12">
        <f t="shared" si="2"/>
        <v>1000</v>
      </c>
    </row>
    <row r="48" spans="1:9" ht="15.75" customHeight="1">
      <c r="A48" s="18"/>
      <c r="B48" s="19"/>
      <c r="C48" s="19"/>
      <c r="D48" s="19"/>
      <c r="E48" s="19" t="s">
        <v>42</v>
      </c>
      <c r="F48" s="11"/>
      <c r="G48" s="12" t="s">
        <v>5</v>
      </c>
      <c r="H48" s="12"/>
      <c r="I48" s="12">
        <f t="shared" si="2"/>
        <v>0</v>
      </c>
    </row>
    <row r="49" spans="1:9" ht="15.75" customHeight="1">
      <c r="A49" s="18"/>
      <c r="B49" s="19"/>
      <c r="C49" s="19"/>
      <c r="D49" s="19"/>
      <c r="E49" s="19" t="s">
        <v>50</v>
      </c>
      <c r="F49" s="11"/>
      <c r="G49" s="12">
        <f>SUM(G43:G48)</f>
        <v>9000</v>
      </c>
      <c r="H49" s="12"/>
      <c r="I49" s="5">
        <f t="shared" si="2"/>
        <v>9000</v>
      </c>
    </row>
    <row r="50" spans="1:9" ht="15.75" customHeight="1">
      <c r="A50" s="18"/>
      <c r="B50" s="19"/>
      <c r="C50" s="19" t="s">
        <v>8</v>
      </c>
      <c r="D50" s="19"/>
      <c r="E50" s="19" t="s">
        <v>28</v>
      </c>
      <c r="F50" s="11"/>
      <c r="G50" s="12"/>
      <c r="H50" s="12"/>
      <c r="I50" s="12"/>
    </row>
    <row r="51" spans="1:9" ht="15.75" customHeight="1">
      <c r="A51" s="18"/>
      <c r="B51" s="19"/>
      <c r="C51" s="19"/>
      <c r="D51" s="19"/>
      <c r="E51" s="19" t="s">
        <v>51</v>
      </c>
      <c r="F51" s="11"/>
      <c r="G51" s="12">
        <v>20000</v>
      </c>
      <c r="H51" s="12"/>
      <c r="I51" s="12">
        <f t="shared" si="2"/>
        <v>20000</v>
      </c>
    </row>
    <row r="52" spans="1:9" ht="15.75" customHeight="1">
      <c r="A52" s="18"/>
      <c r="B52" s="19"/>
      <c r="C52" s="19"/>
      <c r="D52" s="19"/>
      <c r="E52" s="19" t="s">
        <v>52</v>
      </c>
      <c r="F52" s="11"/>
      <c r="G52" s="12">
        <v>10000</v>
      </c>
      <c r="H52" s="12"/>
      <c r="I52" s="12">
        <f t="shared" si="2"/>
        <v>10000</v>
      </c>
    </row>
    <row r="53" spans="1:9" ht="15.75" customHeight="1">
      <c r="A53" s="18"/>
      <c r="B53" s="19"/>
      <c r="C53" s="19"/>
      <c r="D53" s="19"/>
      <c r="E53" s="19" t="s">
        <v>53</v>
      </c>
      <c r="F53" s="11"/>
      <c r="G53" s="12">
        <v>100000</v>
      </c>
      <c r="H53" s="12"/>
      <c r="I53" s="12">
        <f t="shared" si="2"/>
        <v>100000</v>
      </c>
    </row>
    <row r="54" spans="1:9" ht="15.75" customHeight="1">
      <c r="A54" s="18"/>
      <c r="B54" s="19"/>
      <c r="C54" s="19"/>
      <c r="D54" s="19"/>
      <c r="E54" s="19" t="s">
        <v>39</v>
      </c>
      <c r="F54" s="11"/>
      <c r="G54" s="12">
        <v>100000</v>
      </c>
      <c r="H54" s="12"/>
      <c r="I54" s="12">
        <f t="shared" si="2"/>
        <v>100000</v>
      </c>
    </row>
    <row r="55" spans="1:9" ht="15.75" customHeight="1">
      <c r="A55" s="18"/>
      <c r="B55" s="19"/>
      <c r="C55" s="19"/>
      <c r="D55" s="19"/>
      <c r="E55" s="19" t="s">
        <v>42</v>
      </c>
      <c r="F55" s="19"/>
      <c r="G55" s="12" t="s">
        <v>5</v>
      </c>
      <c r="H55" s="12"/>
      <c r="I55" s="12">
        <f t="shared" si="2"/>
        <v>0</v>
      </c>
    </row>
    <row r="56" spans="1:9" ht="15.75" customHeight="1">
      <c r="A56" s="18"/>
      <c r="B56" s="19"/>
      <c r="C56" s="19"/>
      <c r="D56" s="19"/>
      <c r="E56" s="19" t="s">
        <v>54</v>
      </c>
      <c r="F56" s="11"/>
      <c r="G56" s="12">
        <f>SUM(G51:G55)</f>
        <v>230000</v>
      </c>
      <c r="H56" s="12"/>
      <c r="I56" s="5">
        <f t="shared" si="2"/>
        <v>230000</v>
      </c>
    </row>
    <row r="57" spans="1:9" ht="15.75" customHeight="1">
      <c r="A57" s="25"/>
      <c r="B57" s="26"/>
      <c r="C57" s="41" t="s">
        <v>41</v>
      </c>
      <c r="D57" s="41"/>
      <c r="E57" s="41"/>
      <c r="F57" s="42"/>
      <c r="G57" s="43">
        <f>SUM(G49,G56)</f>
        <v>239000</v>
      </c>
      <c r="H57" s="44"/>
      <c r="I57" s="43">
        <f t="shared" si="2"/>
        <v>239000</v>
      </c>
    </row>
    <row r="58" spans="1:9" ht="15.75" customHeight="1">
      <c r="A58" s="33"/>
      <c r="B58" s="34" t="s">
        <v>56</v>
      </c>
      <c r="C58" s="34"/>
      <c r="D58" s="34"/>
      <c r="E58" s="34"/>
      <c r="F58" s="35"/>
      <c r="G58" s="36">
        <f>SUM(G40,G57)</f>
        <v>509000</v>
      </c>
      <c r="H58" s="36">
        <f>SUM(H40,H57)</f>
        <v>128500</v>
      </c>
      <c r="I58" s="36">
        <f>SUM(I40,I57)</f>
        <v>637500</v>
      </c>
    </row>
    <row r="59" spans="1:9" ht="15.75" customHeight="1">
      <c r="A59" s="29"/>
      <c r="B59" s="30"/>
      <c r="C59" s="30" t="s">
        <v>61</v>
      </c>
      <c r="D59" s="30"/>
      <c r="E59" s="30"/>
      <c r="F59" s="31"/>
      <c r="G59" s="32">
        <f>G23-G58</f>
        <v>46000</v>
      </c>
      <c r="H59" s="32">
        <f>H23-H58</f>
        <v>21500</v>
      </c>
      <c r="I59" s="32">
        <f>I23-I58</f>
        <v>67500</v>
      </c>
    </row>
    <row r="60" spans="1:9" ht="15.75" customHeight="1">
      <c r="A60" s="6" t="s">
        <v>11</v>
      </c>
      <c r="B60" s="7" t="s">
        <v>30</v>
      </c>
      <c r="C60" s="16"/>
      <c r="D60" s="16"/>
      <c r="E60" s="16"/>
      <c r="F60" s="17"/>
      <c r="G60" s="13"/>
      <c r="H60" s="13"/>
      <c r="I60" s="13"/>
    </row>
    <row r="61" spans="1:9" ht="15.75" customHeight="1">
      <c r="A61" s="18"/>
      <c r="B61" s="19" t="s">
        <v>4</v>
      </c>
      <c r="C61" s="19" t="s">
        <v>31</v>
      </c>
      <c r="D61" s="19"/>
      <c r="E61" s="19"/>
      <c r="F61" s="11"/>
      <c r="G61" s="12">
        <v>0</v>
      </c>
      <c r="H61" s="12"/>
      <c r="I61" s="12">
        <f aca="true" t="shared" si="3" ref="I61:I69">SUM(G61:H61)</f>
        <v>0</v>
      </c>
    </row>
    <row r="62" spans="1:9" ht="15.75" customHeight="1">
      <c r="A62" s="18"/>
      <c r="B62" s="19"/>
      <c r="C62" s="19" t="s">
        <v>42</v>
      </c>
      <c r="D62" s="19"/>
      <c r="E62" s="19"/>
      <c r="F62" s="11"/>
      <c r="G62" s="12" t="s">
        <v>5</v>
      </c>
      <c r="H62" s="12"/>
      <c r="I62" s="12">
        <f t="shared" si="3"/>
        <v>0</v>
      </c>
    </row>
    <row r="63" spans="1:9" ht="15.75" customHeight="1">
      <c r="A63" s="25"/>
      <c r="B63" s="26" t="s">
        <v>32</v>
      </c>
      <c r="C63" s="26"/>
      <c r="D63" s="26"/>
      <c r="E63" s="26"/>
      <c r="F63" s="14"/>
      <c r="G63" s="4">
        <f>SUM(G61,G62)</f>
        <v>0</v>
      </c>
      <c r="H63" s="15"/>
      <c r="I63" s="4">
        <f t="shared" si="3"/>
        <v>0</v>
      </c>
    </row>
    <row r="64" spans="1:9" ht="15.75" customHeight="1">
      <c r="A64" s="6" t="s">
        <v>33</v>
      </c>
      <c r="B64" s="7" t="s">
        <v>34</v>
      </c>
      <c r="C64" s="16"/>
      <c r="D64" s="16"/>
      <c r="E64" s="16"/>
      <c r="F64" s="17"/>
      <c r="G64" s="13"/>
      <c r="H64" s="13"/>
      <c r="I64" s="13"/>
    </row>
    <row r="65" spans="1:9" ht="15.75" customHeight="1">
      <c r="A65" s="18"/>
      <c r="B65" s="19" t="s">
        <v>4</v>
      </c>
      <c r="C65" s="19" t="s">
        <v>35</v>
      </c>
      <c r="D65" s="19"/>
      <c r="E65" s="19"/>
      <c r="F65" s="11"/>
      <c r="G65" s="12">
        <v>0</v>
      </c>
      <c r="H65" s="12"/>
      <c r="I65" s="12">
        <f t="shared" si="3"/>
        <v>0</v>
      </c>
    </row>
    <row r="66" spans="1:9" ht="15.75" customHeight="1">
      <c r="A66" s="18"/>
      <c r="B66" s="19"/>
      <c r="C66" s="19" t="s">
        <v>42</v>
      </c>
      <c r="D66" s="19"/>
      <c r="E66" s="19"/>
      <c r="F66" s="11"/>
      <c r="G66" s="12" t="s">
        <v>5</v>
      </c>
      <c r="H66" s="12"/>
      <c r="I66" s="12">
        <f t="shared" si="3"/>
        <v>0</v>
      </c>
    </row>
    <row r="67" spans="1:9" ht="15.75" customHeight="1">
      <c r="A67" s="25"/>
      <c r="B67" s="26" t="s">
        <v>36</v>
      </c>
      <c r="C67" s="26"/>
      <c r="D67" s="26"/>
      <c r="E67" s="26"/>
      <c r="F67" s="14"/>
      <c r="G67" s="4">
        <f>SUM(G65:G66)</f>
        <v>0</v>
      </c>
      <c r="H67" s="15"/>
      <c r="I67" s="4">
        <f t="shared" si="3"/>
        <v>0</v>
      </c>
    </row>
    <row r="68" spans="1:9" ht="15.75" customHeight="1">
      <c r="A68" s="40"/>
      <c r="B68" s="16"/>
      <c r="C68" s="16" t="s">
        <v>66</v>
      </c>
      <c r="D68" s="16"/>
      <c r="E68" s="16"/>
      <c r="F68" s="17"/>
      <c r="G68" s="13">
        <f>H59</f>
        <v>21500</v>
      </c>
      <c r="H68" s="13">
        <f>-G68</f>
        <v>-21500</v>
      </c>
      <c r="I68" s="12">
        <f t="shared" si="3"/>
        <v>0</v>
      </c>
    </row>
    <row r="69" spans="1:10" ht="15.75" customHeight="1">
      <c r="A69" s="25"/>
      <c r="B69" s="26"/>
      <c r="C69" s="26" t="s">
        <v>37</v>
      </c>
      <c r="D69" s="26"/>
      <c r="E69" s="26"/>
      <c r="F69" s="14"/>
      <c r="G69" s="4">
        <f>G59+G63-G67+G68</f>
        <v>67500</v>
      </c>
      <c r="H69" s="4">
        <f>H59+H63-H67+H68</f>
        <v>0</v>
      </c>
      <c r="I69" s="4">
        <f t="shared" si="3"/>
        <v>67500</v>
      </c>
      <c r="J69" s="45">
        <f>I59+I63-I67</f>
        <v>67500</v>
      </c>
    </row>
    <row r="70" spans="1:9" ht="15.75" customHeight="1">
      <c r="A70" s="46"/>
      <c r="B70" s="20"/>
      <c r="C70" s="47" t="s">
        <v>63</v>
      </c>
      <c r="D70" s="20"/>
      <c r="E70" s="20"/>
      <c r="F70" s="21"/>
      <c r="G70" s="13"/>
      <c r="H70" s="13"/>
      <c r="I70" s="39">
        <v>100000</v>
      </c>
    </row>
    <row r="71" spans="1:9" ht="15.75" customHeight="1">
      <c r="A71" s="29"/>
      <c r="B71" s="30"/>
      <c r="C71" s="30" t="s">
        <v>65</v>
      </c>
      <c r="D71" s="30"/>
      <c r="E71" s="30"/>
      <c r="F71" s="31"/>
      <c r="G71" s="15"/>
      <c r="H71" s="15"/>
      <c r="I71" s="4">
        <f>SUM(I69,I70)</f>
        <v>167500</v>
      </c>
    </row>
    <row r="72" spans="1:9" ht="15.75" customHeight="1">
      <c r="A72" s="10"/>
      <c r="B72" s="10"/>
      <c r="C72" s="10"/>
      <c r="D72" s="10"/>
      <c r="E72" s="10"/>
      <c r="F72" s="10"/>
      <c r="G72" s="38"/>
      <c r="H72" s="38"/>
      <c r="I72" s="8"/>
    </row>
    <row r="73" spans="1:9" ht="15.75" customHeight="1">
      <c r="A73" s="10" t="s">
        <v>72</v>
      </c>
      <c r="B73" s="10"/>
      <c r="C73" s="10"/>
      <c r="D73" s="10"/>
      <c r="E73" s="10"/>
      <c r="F73" s="10"/>
      <c r="G73" s="38"/>
      <c r="H73" s="38"/>
      <c r="I73" s="8"/>
    </row>
    <row r="74" spans="1:9" ht="15.75" customHeight="1">
      <c r="A74" s="10" t="s">
        <v>73</v>
      </c>
      <c r="B74" s="10"/>
      <c r="C74" s="10"/>
      <c r="D74" s="10"/>
      <c r="E74" s="10"/>
      <c r="F74" s="10"/>
      <c r="G74" s="38"/>
      <c r="H74" s="38"/>
      <c r="I74" s="8"/>
    </row>
    <row r="75" spans="1:9" ht="15.75" customHeight="1">
      <c r="A75" s="10" t="s">
        <v>74</v>
      </c>
      <c r="B75" s="10"/>
      <c r="C75" s="10"/>
      <c r="D75" s="10"/>
      <c r="E75" s="10"/>
      <c r="F75" s="10"/>
      <c r="G75" s="38"/>
      <c r="H75" s="38"/>
      <c r="I75" s="8"/>
    </row>
    <row r="76" ht="24" customHeight="1"/>
    <row r="77" ht="21" customHeight="1" thickBot="1">
      <c r="H77" s="2" t="s">
        <v>10</v>
      </c>
    </row>
    <row r="78" spans="7:10" ht="21" customHeight="1" thickBot="1">
      <c r="G78" s="48" t="s">
        <v>67</v>
      </c>
      <c r="H78" s="49"/>
      <c r="I78" s="9">
        <f>G40</f>
        <v>270000</v>
      </c>
      <c r="J78" t="s">
        <v>12</v>
      </c>
    </row>
    <row r="79" ht="10.5" customHeight="1" thickBot="1"/>
    <row r="80" spans="7:10" ht="21" customHeight="1" thickBot="1">
      <c r="G80" s="48" t="s">
        <v>68</v>
      </c>
      <c r="H80" s="49"/>
      <c r="I80" s="9">
        <f>H40</f>
        <v>128500</v>
      </c>
      <c r="J80" t="s">
        <v>12</v>
      </c>
    </row>
    <row r="81" ht="10.5" customHeight="1" thickBot="1"/>
    <row r="82" spans="7:10" ht="21" customHeight="1" thickBot="1">
      <c r="G82" s="48" t="s">
        <v>69</v>
      </c>
      <c r="H82" s="49"/>
      <c r="I82" s="9">
        <f>I71</f>
        <v>167500</v>
      </c>
      <c r="J82" t="s">
        <v>12</v>
      </c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</sheetData>
  <sheetProtection/>
  <mergeCells count="6">
    <mergeCell ref="G82:H82"/>
    <mergeCell ref="A1:I1"/>
    <mergeCell ref="A2:I2"/>
    <mergeCell ref="A5:F5"/>
    <mergeCell ref="G78:H78"/>
    <mergeCell ref="G80:H80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="85" zoomScaleSheetLayoutView="85" zoomScalePageLayoutView="0" workbookViewId="0" topLeftCell="A1">
      <selection activeCell="K63" sqref="K63"/>
    </sheetView>
  </sheetViews>
  <sheetFormatPr defaultColWidth="9.140625" defaultRowHeight="15"/>
  <cols>
    <col min="1" max="5" width="2.7109375" style="0" customWidth="1"/>
    <col min="6" max="6" width="27.421875" style="0" customWidth="1"/>
    <col min="7" max="9" width="15.421875" style="0" customWidth="1"/>
  </cols>
  <sheetData>
    <row r="1" spans="1:9" ht="21.75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 t="s">
        <v>78</v>
      </c>
      <c r="B2" s="51"/>
      <c r="C2" s="51"/>
      <c r="D2" s="51"/>
      <c r="E2" s="51"/>
      <c r="F2" s="51"/>
      <c r="G2" s="51"/>
      <c r="H2" s="51"/>
      <c r="I2" s="51"/>
    </row>
    <row r="3" ht="13.5">
      <c r="I3" s="1" t="s">
        <v>0</v>
      </c>
    </row>
    <row r="4" ht="13.5">
      <c r="I4" s="1" t="s">
        <v>1</v>
      </c>
    </row>
    <row r="5" spans="1:9" ht="30" customHeight="1">
      <c r="A5" s="52" t="s">
        <v>2</v>
      </c>
      <c r="B5" s="53"/>
      <c r="C5" s="53"/>
      <c r="D5" s="53"/>
      <c r="E5" s="53"/>
      <c r="F5" s="54"/>
      <c r="G5" s="37" t="s">
        <v>44</v>
      </c>
      <c r="H5" s="37" t="s">
        <v>64</v>
      </c>
      <c r="I5" s="37" t="s">
        <v>45</v>
      </c>
    </row>
    <row r="6" spans="1:9" ht="15.75" customHeight="1">
      <c r="A6" s="23" t="s">
        <v>3</v>
      </c>
      <c r="B6" s="24" t="s">
        <v>13</v>
      </c>
      <c r="C6" s="20"/>
      <c r="D6" s="20"/>
      <c r="E6" s="20"/>
      <c r="F6" s="21"/>
      <c r="G6" s="22"/>
      <c r="H6" s="22"/>
      <c r="I6" s="22"/>
    </row>
    <row r="7" spans="1:9" ht="15.75" customHeight="1">
      <c r="A7" s="18"/>
      <c r="B7" s="19" t="s">
        <v>4</v>
      </c>
      <c r="C7" s="19" t="s">
        <v>14</v>
      </c>
      <c r="D7" s="19"/>
      <c r="E7" s="19"/>
      <c r="F7" s="11"/>
      <c r="G7" s="12"/>
      <c r="H7" s="12"/>
      <c r="I7" s="12"/>
    </row>
    <row r="8" spans="1:9" ht="15.75" customHeight="1">
      <c r="A8" s="18"/>
      <c r="B8" s="19"/>
      <c r="C8" s="19" t="s">
        <v>15</v>
      </c>
      <c r="D8" s="19"/>
      <c r="E8" s="19"/>
      <c r="F8" s="11"/>
      <c r="G8" s="12">
        <v>150000</v>
      </c>
      <c r="H8" s="12"/>
      <c r="I8" s="12">
        <f>SUM(G8:H8)</f>
        <v>150000</v>
      </c>
    </row>
    <row r="9" spans="1:9" ht="15.75" customHeight="1">
      <c r="A9" s="18"/>
      <c r="B9" s="19"/>
      <c r="C9" s="19" t="s">
        <v>42</v>
      </c>
      <c r="D9" s="19"/>
      <c r="E9" s="19"/>
      <c r="F9" s="11"/>
      <c r="G9" s="12" t="s">
        <v>5</v>
      </c>
      <c r="H9" s="12"/>
      <c r="I9" s="12">
        <f>SUM(G9:H9)</f>
        <v>0</v>
      </c>
    </row>
    <row r="10" spans="1:9" ht="15.75" customHeight="1">
      <c r="A10" s="18"/>
      <c r="B10" s="19" t="s">
        <v>6</v>
      </c>
      <c r="C10" s="19" t="s">
        <v>16</v>
      </c>
      <c r="D10" s="19"/>
      <c r="E10" s="19"/>
      <c r="F10" s="11"/>
      <c r="G10" s="12"/>
      <c r="H10" s="12"/>
      <c r="I10" s="12"/>
    </row>
    <row r="11" spans="1:9" ht="15.75" customHeight="1">
      <c r="A11" s="18"/>
      <c r="B11" s="19"/>
      <c r="C11" s="19" t="s">
        <v>16</v>
      </c>
      <c r="D11" s="19"/>
      <c r="E11" s="19"/>
      <c r="F11" s="11"/>
      <c r="G11" s="12">
        <v>100000</v>
      </c>
      <c r="H11" s="12"/>
      <c r="I11" s="12">
        <f>SUM(G11:H11)</f>
        <v>100000</v>
      </c>
    </row>
    <row r="12" spans="1:9" ht="15.75" customHeight="1">
      <c r="A12" s="18"/>
      <c r="B12" s="19"/>
      <c r="C12" s="19" t="s">
        <v>42</v>
      </c>
      <c r="D12" s="19"/>
      <c r="E12" s="19"/>
      <c r="F12" s="11"/>
      <c r="G12" s="12" t="s">
        <v>5</v>
      </c>
      <c r="H12" s="12"/>
      <c r="I12" s="12">
        <f>SUM(G12:H12)</f>
        <v>0</v>
      </c>
    </row>
    <row r="13" spans="1:9" ht="15.75" customHeight="1">
      <c r="A13" s="18"/>
      <c r="B13" s="19" t="s">
        <v>17</v>
      </c>
      <c r="C13" s="19" t="s">
        <v>18</v>
      </c>
      <c r="D13" s="19"/>
      <c r="E13" s="19"/>
      <c r="F13" s="11"/>
      <c r="G13" s="12"/>
      <c r="H13" s="12"/>
      <c r="I13" s="12"/>
    </row>
    <row r="14" spans="1:9" ht="15.75" customHeight="1">
      <c r="A14" s="18" t="s">
        <v>57</v>
      </c>
      <c r="B14" s="19"/>
      <c r="C14" s="19" t="s">
        <v>58</v>
      </c>
      <c r="D14" s="19"/>
      <c r="E14" s="19"/>
      <c r="F14" s="11"/>
      <c r="G14" s="12">
        <v>300000</v>
      </c>
      <c r="H14" s="12"/>
      <c r="I14" s="12">
        <f>SUM(G14:H14)</f>
        <v>300000</v>
      </c>
    </row>
    <row r="15" spans="1:9" ht="15.75" customHeight="1">
      <c r="A15" s="18"/>
      <c r="B15" s="19"/>
      <c r="C15" s="19" t="s">
        <v>42</v>
      </c>
      <c r="D15" s="19"/>
      <c r="E15" s="19"/>
      <c r="F15" s="11"/>
      <c r="G15" s="12" t="s">
        <v>5</v>
      </c>
      <c r="H15" s="12"/>
      <c r="I15" s="12">
        <f>SUM(G15:H15)</f>
        <v>0</v>
      </c>
    </row>
    <row r="16" spans="1:9" ht="15.75" customHeight="1">
      <c r="A16" s="18"/>
      <c r="B16" s="19" t="s">
        <v>19</v>
      </c>
      <c r="C16" s="19" t="s">
        <v>20</v>
      </c>
      <c r="D16" s="19"/>
      <c r="E16" s="19"/>
      <c r="F16" s="11"/>
      <c r="G16" s="12"/>
      <c r="H16" s="12"/>
      <c r="I16" s="12"/>
    </row>
    <row r="17" spans="1:9" ht="15.75" customHeight="1">
      <c r="A17" s="18"/>
      <c r="B17" s="19"/>
      <c r="C17" s="19" t="s">
        <v>21</v>
      </c>
      <c r="D17" s="19"/>
      <c r="E17" s="19"/>
      <c r="F17" s="11"/>
      <c r="G17" s="12" t="s">
        <v>5</v>
      </c>
      <c r="H17" s="12"/>
      <c r="I17" s="12">
        <f aca="true" t="shared" si="0" ref="I17:I23">SUM(G17:H17)</f>
        <v>0</v>
      </c>
    </row>
    <row r="18" spans="1:9" ht="15.75" customHeight="1">
      <c r="A18" s="18"/>
      <c r="B18" s="19"/>
      <c r="C18" s="19" t="s">
        <v>59</v>
      </c>
      <c r="D18" s="19"/>
      <c r="E18" s="19"/>
      <c r="F18" s="11"/>
      <c r="G18" s="12"/>
      <c r="H18" s="12">
        <v>150000</v>
      </c>
      <c r="I18" s="12">
        <f t="shared" si="0"/>
        <v>150000</v>
      </c>
    </row>
    <row r="19" spans="1:9" ht="15.75" customHeight="1">
      <c r="A19" s="18"/>
      <c r="B19" s="19" t="s">
        <v>22</v>
      </c>
      <c r="C19" s="19" t="s">
        <v>23</v>
      </c>
      <c r="D19" s="19"/>
      <c r="E19" s="19"/>
      <c r="F19" s="11"/>
      <c r="G19" s="12"/>
      <c r="H19" s="12"/>
      <c r="I19" s="12"/>
    </row>
    <row r="20" spans="1:9" ht="15.75" customHeight="1">
      <c r="A20" s="18"/>
      <c r="B20" s="19"/>
      <c r="C20" s="19" t="s">
        <v>60</v>
      </c>
      <c r="D20" s="19"/>
      <c r="E20" s="19"/>
      <c r="F20" s="19"/>
      <c r="G20" s="12">
        <v>1000</v>
      </c>
      <c r="H20" s="12"/>
      <c r="I20" s="12">
        <f t="shared" si="0"/>
        <v>1000</v>
      </c>
    </row>
    <row r="21" spans="1:9" ht="15.75" customHeight="1">
      <c r="A21" s="18"/>
      <c r="B21" s="19"/>
      <c r="C21" s="19" t="s">
        <v>24</v>
      </c>
      <c r="D21" s="19"/>
      <c r="E21" s="19"/>
      <c r="F21" s="11"/>
      <c r="G21" s="12">
        <v>4000</v>
      </c>
      <c r="H21" s="12"/>
      <c r="I21" s="12">
        <f t="shared" si="0"/>
        <v>4000</v>
      </c>
    </row>
    <row r="22" spans="1:9" ht="15.75" customHeight="1">
      <c r="A22" s="18"/>
      <c r="B22" s="19"/>
      <c r="C22" s="19" t="s">
        <v>42</v>
      </c>
      <c r="D22" s="19"/>
      <c r="E22" s="19"/>
      <c r="F22" s="11"/>
      <c r="G22" s="12" t="s">
        <v>5</v>
      </c>
      <c r="H22" s="12"/>
      <c r="I22" s="12">
        <f t="shared" si="0"/>
        <v>0</v>
      </c>
    </row>
    <row r="23" spans="1:9" ht="15.75" customHeight="1">
      <c r="A23" s="25"/>
      <c r="B23" s="26" t="s">
        <v>25</v>
      </c>
      <c r="C23" s="26"/>
      <c r="D23" s="26"/>
      <c r="E23" s="26"/>
      <c r="F23" s="14"/>
      <c r="G23" s="4">
        <f>SUM(G8:G22)</f>
        <v>555000</v>
      </c>
      <c r="H23" s="4">
        <f>SUM(H8:H22)</f>
        <v>150000</v>
      </c>
      <c r="I23" s="4">
        <f t="shared" si="0"/>
        <v>705000</v>
      </c>
    </row>
    <row r="24" spans="1:9" ht="15.75" customHeight="1">
      <c r="A24" s="6" t="s">
        <v>9</v>
      </c>
      <c r="B24" s="7" t="s">
        <v>26</v>
      </c>
      <c r="C24" s="16"/>
      <c r="D24" s="16"/>
      <c r="E24" s="16"/>
      <c r="F24" s="17"/>
      <c r="G24" s="13"/>
      <c r="H24" s="13"/>
      <c r="I24" s="13"/>
    </row>
    <row r="25" spans="1:9" ht="15.75" customHeight="1">
      <c r="A25" s="18"/>
      <c r="B25" s="19" t="s">
        <v>46</v>
      </c>
      <c r="C25" s="19" t="s">
        <v>70</v>
      </c>
      <c r="D25" s="19"/>
      <c r="E25" s="19"/>
      <c r="F25" s="11"/>
      <c r="G25" s="12"/>
      <c r="H25" s="12"/>
      <c r="I25" s="12"/>
    </row>
    <row r="26" spans="1:9" ht="15.75" customHeight="1">
      <c r="A26" s="18"/>
      <c r="B26" s="19"/>
      <c r="C26" s="19" t="s">
        <v>7</v>
      </c>
      <c r="D26" s="19"/>
      <c r="E26" s="19" t="s">
        <v>27</v>
      </c>
      <c r="F26" s="11"/>
      <c r="G26" s="12"/>
      <c r="H26" s="12"/>
      <c r="I26" s="12"/>
    </row>
    <row r="27" spans="1:9" ht="15.75" customHeight="1">
      <c r="A27" s="18"/>
      <c r="B27" s="19"/>
      <c r="C27" s="19"/>
      <c r="D27" s="19"/>
      <c r="E27" s="19" t="s">
        <v>47</v>
      </c>
      <c r="F27" s="11"/>
      <c r="G27" s="12">
        <v>100000</v>
      </c>
      <c r="H27" s="12">
        <v>50000</v>
      </c>
      <c r="I27" s="12">
        <f aca="true" t="shared" si="1" ref="I27:I40">SUM(G27:H27)</f>
        <v>150000</v>
      </c>
    </row>
    <row r="28" spans="1:9" ht="15.75" customHeight="1">
      <c r="A28" s="18"/>
      <c r="B28" s="19"/>
      <c r="C28" s="19"/>
      <c r="D28" s="19"/>
      <c r="E28" s="19" t="s">
        <v>48</v>
      </c>
      <c r="F28" s="11"/>
      <c r="G28" s="12">
        <v>100000</v>
      </c>
      <c r="H28" s="12">
        <v>50000</v>
      </c>
      <c r="I28" s="12">
        <f t="shared" si="1"/>
        <v>150000</v>
      </c>
    </row>
    <row r="29" spans="1:9" ht="15.75" customHeight="1">
      <c r="A29" s="18"/>
      <c r="B29" s="19"/>
      <c r="C29" s="19"/>
      <c r="D29" s="19"/>
      <c r="E29" s="19" t="s">
        <v>38</v>
      </c>
      <c r="F29" s="11"/>
      <c r="G29" s="12">
        <v>5000</v>
      </c>
      <c r="H29" s="12"/>
      <c r="I29" s="12">
        <f t="shared" si="1"/>
        <v>5000</v>
      </c>
    </row>
    <row r="30" spans="1:9" ht="15.75" customHeight="1">
      <c r="A30" s="18"/>
      <c r="B30" s="19"/>
      <c r="C30" s="19"/>
      <c r="D30" s="19"/>
      <c r="E30" s="19" t="s">
        <v>49</v>
      </c>
      <c r="F30" s="11"/>
      <c r="G30" s="12">
        <v>50000</v>
      </c>
      <c r="H30" s="12">
        <v>25000</v>
      </c>
      <c r="I30" s="12">
        <f t="shared" si="1"/>
        <v>75000</v>
      </c>
    </row>
    <row r="31" spans="1:9" ht="15.75" customHeight="1">
      <c r="A31" s="18"/>
      <c r="B31" s="19"/>
      <c r="C31" s="19"/>
      <c r="D31" s="19"/>
      <c r="E31" s="19" t="s">
        <v>42</v>
      </c>
      <c r="F31" s="11"/>
      <c r="G31" s="12" t="s">
        <v>5</v>
      </c>
      <c r="H31" s="12"/>
      <c r="I31" s="12">
        <f t="shared" si="1"/>
        <v>0</v>
      </c>
    </row>
    <row r="32" spans="1:9" ht="15.75" customHeight="1">
      <c r="A32" s="18"/>
      <c r="B32" s="19"/>
      <c r="C32" s="19"/>
      <c r="D32" s="19"/>
      <c r="E32" s="19" t="s">
        <v>50</v>
      </c>
      <c r="F32" s="11"/>
      <c r="G32" s="12">
        <f>SUM(G27:G31)</f>
        <v>255000</v>
      </c>
      <c r="H32" s="12">
        <f>SUM(H27:H31)</f>
        <v>125000</v>
      </c>
      <c r="I32" s="5">
        <f t="shared" si="1"/>
        <v>380000</v>
      </c>
    </row>
    <row r="33" spans="1:9" ht="15.75" customHeight="1">
      <c r="A33" s="18"/>
      <c r="B33" s="19"/>
      <c r="C33" s="19" t="s">
        <v>8</v>
      </c>
      <c r="D33" s="19"/>
      <c r="E33" s="19" t="s">
        <v>28</v>
      </c>
      <c r="F33" s="11"/>
      <c r="G33" s="12"/>
      <c r="H33" s="12"/>
      <c r="I33" s="12"/>
    </row>
    <row r="34" spans="1:9" ht="15.75" customHeight="1">
      <c r="A34" s="18"/>
      <c r="B34" s="19"/>
      <c r="C34" s="19"/>
      <c r="D34" s="19"/>
      <c r="E34" s="19" t="s">
        <v>51</v>
      </c>
      <c r="F34" s="11"/>
      <c r="G34" s="12">
        <v>5000</v>
      </c>
      <c r="H34" s="12"/>
      <c r="I34" s="12">
        <f t="shared" si="1"/>
        <v>5000</v>
      </c>
    </row>
    <row r="35" spans="1:9" ht="15.75" customHeight="1">
      <c r="A35" s="18"/>
      <c r="B35" s="19"/>
      <c r="C35" s="19"/>
      <c r="D35" s="19"/>
      <c r="E35" s="19" t="s">
        <v>52</v>
      </c>
      <c r="F35" s="19"/>
      <c r="G35" s="12">
        <v>7000</v>
      </c>
      <c r="H35" s="12">
        <v>3500</v>
      </c>
      <c r="I35" s="12">
        <f t="shared" si="1"/>
        <v>10500</v>
      </c>
    </row>
    <row r="36" spans="1:9" ht="15.75" customHeight="1">
      <c r="A36" s="18"/>
      <c r="B36" s="19"/>
      <c r="C36" s="19"/>
      <c r="D36" s="19"/>
      <c r="E36" s="19" t="s">
        <v>53</v>
      </c>
      <c r="F36" s="11"/>
      <c r="G36" s="12">
        <v>1000</v>
      </c>
      <c r="H36" s="12"/>
      <c r="I36" s="12">
        <f t="shared" si="1"/>
        <v>1000</v>
      </c>
    </row>
    <row r="37" spans="1:9" ht="15.75" customHeight="1">
      <c r="A37" s="18"/>
      <c r="B37" s="19"/>
      <c r="C37" s="19"/>
      <c r="D37" s="19"/>
      <c r="E37" s="19" t="s">
        <v>39</v>
      </c>
      <c r="F37" s="11"/>
      <c r="G37" s="12">
        <v>2000</v>
      </c>
      <c r="H37" s="12"/>
      <c r="I37" s="12">
        <f t="shared" si="1"/>
        <v>2000</v>
      </c>
    </row>
    <row r="38" spans="1:9" ht="15.75" customHeight="1">
      <c r="A38" s="18"/>
      <c r="B38" s="19"/>
      <c r="C38" s="19"/>
      <c r="D38" s="19"/>
      <c r="E38" s="19" t="s">
        <v>42</v>
      </c>
      <c r="F38" s="11"/>
      <c r="G38" s="12" t="s">
        <v>5</v>
      </c>
      <c r="H38" s="12" t="s">
        <v>5</v>
      </c>
      <c r="I38" s="12">
        <f t="shared" si="1"/>
        <v>0</v>
      </c>
    </row>
    <row r="39" spans="1:9" ht="15.75" customHeight="1">
      <c r="A39" s="18"/>
      <c r="B39" s="19"/>
      <c r="C39" s="19"/>
      <c r="D39" s="19"/>
      <c r="E39" s="19" t="s">
        <v>54</v>
      </c>
      <c r="F39" s="11"/>
      <c r="G39" s="12">
        <f>SUM(G34:G38)</f>
        <v>15000</v>
      </c>
      <c r="H39" s="12">
        <f>SUM(H34:H38)</f>
        <v>3500</v>
      </c>
      <c r="I39" s="5">
        <f t="shared" si="1"/>
        <v>18500</v>
      </c>
    </row>
    <row r="40" spans="1:9" ht="15.75" customHeight="1">
      <c r="A40" s="18"/>
      <c r="B40" s="19"/>
      <c r="C40" s="27" t="s">
        <v>29</v>
      </c>
      <c r="D40" s="27"/>
      <c r="E40" s="27"/>
      <c r="F40" s="28"/>
      <c r="G40" s="3">
        <f>SUM(G32,G39)</f>
        <v>270000</v>
      </c>
      <c r="H40" s="3">
        <f>SUM(H32,H39)</f>
        <v>128500</v>
      </c>
      <c r="I40" s="3">
        <f t="shared" si="1"/>
        <v>398500</v>
      </c>
    </row>
    <row r="41" spans="1:9" ht="15.75" customHeight="1">
      <c r="A41" s="18"/>
      <c r="B41" s="19" t="s">
        <v>55</v>
      </c>
      <c r="C41" s="19" t="s">
        <v>71</v>
      </c>
      <c r="D41" s="19"/>
      <c r="E41" s="19"/>
      <c r="F41" s="11"/>
      <c r="G41" s="12"/>
      <c r="H41" s="12"/>
      <c r="I41" s="12"/>
    </row>
    <row r="42" spans="1:9" ht="15.75" customHeight="1">
      <c r="A42" s="18"/>
      <c r="B42" s="19"/>
      <c r="C42" s="19" t="s">
        <v>7</v>
      </c>
      <c r="D42" s="19"/>
      <c r="E42" s="19" t="s">
        <v>27</v>
      </c>
      <c r="F42" s="11"/>
      <c r="G42" s="12"/>
      <c r="H42" s="12"/>
      <c r="I42" s="12"/>
    </row>
    <row r="43" spans="1:9" ht="15.75" customHeight="1">
      <c r="A43" s="18"/>
      <c r="B43" s="19"/>
      <c r="C43" s="19"/>
      <c r="D43" s="19"/>
      <c r="E43" s="19" t="s">
        <v>40</v>
      </c>
      <c r="F43" s="11"/>
      <c r="G43" s="12">
        <v>1000</v>
      </c>
      <c r="H43" s="12"/>
      <c r="I43" s="12">
        <f aca="true" t="shared" si="2" ref="I43:I57">SUM(G43:H43)</f>
        <v>1000</v>
      </c>
    </row>
    <row r="44" spans="1:9" ht="15.75" customHeight="1">
      <c r="A44" s="18"/>
      <c r="B44" s="19"/>
      <c r="C44" s="19"/>
      <c r="D44" s="19"/>
      <c r="E44" s="19" t="s">
        <v>47</v>
      </c>
      <c r="F44" s="11"/>
      <c r="G44" s="12">
        <v>2000</v>
      </c>
      <c r="H44" s="12"/>
      <c r="I44" s="12">
        <f t="shared" si="2"/>
        <v>2000</v>
      </c>
    </row>
    <row r="45" spans="1:9" ht="15.75" customHeight="1">
      <c r="A45" s="18"/>
      <c r="B45" s="19"/>
      <c r="C45" s="19"/>
      <c r="D45" s="19"/>
      <c r="E45" s="19" t="s">
        <v>48</v>
      </c>
      <c r="F45" s="11"/>
      <c r="G45" s="12">
        <v>3000</v>
      </c>
      <c r="H45" s="12"/>
      <c r="I45" s="12">
        <f>SUM(G45:H45)</f>
        <v>3000</v>
      </c>
    </row>
    <row r="46" spans="1:9" ht="15.75" customHeight="1">
      <c r="A46" s="18"/>
      <c r="B46" s="19"/>
      <c r="C46" s="19"/>
      <c r="D46" s="19"/>
      <c r="E46" s="19" t="s">
        <v>38</v>
      </c>
      <c r="F46" s="11"/>
      <c r="G46" s="12">
        <v>2000</v>
      </c>
      <c r="H46" s="12"/>
      <c r="I46" s="12">
        <f t="shared" si="2"/>
        <v>2000</v>
      </c>
    </row>
    <row r="47" spans="1:9" ht="15.75" customHeight="1">
      <c r="A47" s="18"/>
      <c r="B47" s="19"/>
      <c r="C47" s="19"/>
      <c r="D47" s="19"/>
      <c r="E47" s="19" t="s">
        <v>49</v>
      </c>
      <c r="F47" s="11"/>
      <c r="G47" s="12">
        <v>1000</v>
      </c>
      <c r="H47" s="12"/>
      <c r="I47" s="12">
        <f t="shared" si="2"/>
        <v>1000</v>
      </c>
    </row>
    <row r="48" spans="1:9" ht="15.75" customHeight="1">
      <c r="A48" s="18"/>
      <c r="B48" s="19"/>
      <c r="C48" s="19"/>
      <c r="D48" s="19"/>
      <c r="E48" s="19" t="s">
        <v>42</v>
      </c>
      <c r="F48" s="11"/>
      <c r="G48" s="12" t="s">
        <v>5</v>
      </c>
      <c r="H48" s="12"/>
      <c r="I48" s="12">
        <f t="shared" si="2"/>
        <v>0</v>
      </c>
    </row>
    <row r="49" spans="1:9" ht="15.75" customHeight="1">
      <c r="A49" s="18"/>
      <c r="B49" s="19"/>
      <c r="C49" s="19"/>
      <c r="D49" s="19"/>
      <c r="E49" s="19" t="s">
        <v>50</v>
      </c>
      <c r="F49" s="11"/>
      <c r="G49" s="12">
        <f>SUM(G43:G48)</f>
        <v>9000</v>
      </c>
      <c r="H49" s="12"/>
      <c r="I49" s="5">
        <f t="shared" si="2"/>
        <v>9000</v>
      </c>
    </row>
    <row r="50" spans="1:9" ht="15.75" customHeight="1">
      <c r="A50" s="18"/>
      <c r="B50" s="19"/>
      <c r="C50" s="19" t="s">
        <v>8</v>
      </c>
      <c r="D50" s="19"/>
      <c r="E50" s="19" t="s">
        <v>28</v>
      </c>
      <c r="F50" s="11"/>
      <c r="G50" s="12"/>
      <c r="H50" s="12"/>
      <c r="I50" s="12"/>
    </row>
    <row r="51" spans="1:9" ht="15.75" customHeight="1">
      <c r="A51" s="18"/>
      <c r="B51" s="19"/>
      <c r="C51" s="19"/>
      <c r="D51" s="19"/>
      <c r="E51" s="19" t="s">
        <v>51</v>
      </c>
      <c r="F51" s="11"/>
      <c r="G51" s="12">
        <v>20000</v>
      </c>
      <c r="H51" s="12"/>
      <c r="I51" s="12">
        <f t="shared" si="2"/>
        <v>20000</v>
      </c>
    </row>
    <row r="52" spans="1:9" ht="15.75" customHeight="1">
      <c r="A52" s="18"/>
      <c r="B52" s="19"/>
      <c r="C52" s="19"/>
      <c r="D52" s="19"/>
      <c r="E52" s="19" t="s">
        <v>52</v>
      </c>
      <c r="F52" s="11"/>
      <c r="G52" s="12">
        <v>10000</v>
      </c>
      <c r="H52" s="12"/>
      <c r="I52" s="12">
        <f t="shared" si="2"/>
        <v>10000</v>
      </c>
    </row>
    <row r="53" spans="1:9" ht="15.75" customHeight="1">
      <c r="A53" s="18"/>
      <c r="B53" s="19"/>
      <c r="C53" s="19"/>
      <c r="D53" s="19"/>
      <c r="E53" s="19" t="s">
        <v>53</v>
      </c>
      <c r="F53" s="11"/>
      <c r="G53" s="12">
        <v>100000</v>
      </c>
      <c r="H53" s="12"/>
      <c r="I53" s="12">
        <f t="shared" si="2"/>
        <v>100000</v>
      </c>
    </row>
    <row r="54" spans="1:9" ht="15.75" customHeight="1">
      <c r="A54" s="18"/>
      <c r="B54" s="19"/>
      <c r="C54" s="19"/>
      <c r="D54" s="19"/>
      <c r="E54" s="19" t="s">
        <v>39</v>
      </c>
      <c r="F54" s="11"/>
      <c r="G54" s="12">
        <v>100000</v>
      </c>
      <c r="H54" s="12"/>
      <c r="I54" s="12">
        <f t="shared" si="2"/>
        <v>100000</v>
      </c>
    </row>
    <row r="55" spans="1:9" ht="15.75" customHeight="1">
      <c r="A55" s="18"/>
      <c r="B55" s="19"/>
      <c r="C55" s="19"/>
      <c r="D55" s="19"/>
      <c r="E55" s="19" t="s">
        <v>42</v>
      </c>
      <c r="F55" s="19"/>
      <c r="G55" s="12" t="s">
        <v>5</v>
      </c>
      <c r="H55" s="12"/>
      <c r="I55" s="12">
        <f t="shared" si="2"/>
        <v>0</v>
      </c>
    </row>
    <row r="56" spans="1:9" ht="15.75" customHeight="1">
      <c r="A56" s="18"/>
      <c r="B56" s="19"/>
      <c r="C56" s="19"/>
      <c r="D56" s="19"/>
      <c r="E56" s="19" t="s">
        <v>54</v>
      </c>
      <c r="F56" s="11"/>
      <c r="G56" s="12">
        <f>SUM(G51:G55)</f>
        <v>230000</v>
      </c>
      <c r="H56" s="12"/>
      <c r="I56" s="5">
        <f t="shared" si="2"/>
        <v>230000</v>
      </c>
    </row>
    <row r="57" spans="1:9" ht="15.75" customHeight="1">
      <c r="A57" s="25"/>
      <c r="B57" s="26"/>
      <c r="C57" s="41" t="s">
        <v>41</v>
      </c>
      <c r="D57" s="41"/>
      <c r="E57" s="41"/>
      <c r="F57" s="42"/>
      <c r="G57" s="43">
        <f>SUM(G49,G56)</f>
        <v>239000</v>
      </c>
      <c r="H57" s="44"/>
      <c r="I57" s="43">
        <f t="shared" si="2"/>
        <v>239000</v>
      </c>
    </row>
    <row r="58" spans="1:9" ht="15.75" customHeight="1">
      <c r="A58" s="33"/>
      <c r="B58" s="34" t="s">
        <v>56</v>
      </c>
      <c r="C58" s="34"/>
      <c r="D58" s="34"/>
      <c r="E58" s="34"/>
      <c r="F58" s="35"/>
      <c r="G58" s="36">
        <f>SUM(G40,G57)</f>
        <v>509000</v>
      </c>
      <c r="H58" s="36">
        <f>SUM(H40,H57)</f>
        <v>128500</v>
      </c>
      <c r="I58" s="36">
        <f>SUM(I40,I57)</f>
        <v>637500</v>
      </c>
    </row>
    <row r="59" spans="1:9" ht="15.75" customHeight="1">
      <c r="A59" s="29"/>
      <c r="B59" s="30"/>
      <c r="C59" s="30" t="s">
        <v>61</v>
      </c>
      <c r="D59" s="30"/>
      <c r="E59" s="30"/>
      <c r="F59" s="31"/>
      <c r="G59" s="32">
        <f>G23-G58</f>
        <v>46000</v>
      </c>
      <c r="H59" s="32">
        <f>H23-H58</f>
        <v>21500</v>
      </c>
      <c r="I59" s="32">
        <f>I23-I58</f>
        <v>67500</v>
      </c>
    </row>
    <row r="60" spans="1:9" ht="15.75" customHeight="1">
      <c r="A60" s="6" t="s">
        <v>11</v>
      </c>
      <c r="B60" s="7" t="s">
        <v>30</v>
      </c>
      <c r="C60" s="16"/>
      <c r="D60" s="16"/>
      <c r="E60" s="16"/>
      <c r="F60" s="17"/>
      <c r="G60" s="13"/>
      <c r="H60" s="13"/>
      <c r="I60" s="13"/>
    </row>
    <row r="61" spans="1:9" ht="15.75" customHeight="1">
      <c r="A61" s="18"/>
      <c r="B61" s="19" t="s">
        <v>4</v>
      </c>
      <c r="C61" s="19" t="s">
        <v>31</v>
      </c>
      <c r="D61" s="19"/>
      <c r="E61" s="19"/>
      <c r="F61" s="11"/>
      <c r="G61" s="12">
        <v>0</v>
      </c>
      <c r="H61" s="12"/>
      <c r="I61" s="12">
        <f aca="true" t="shared" si="3" ref="I61:I69">SUM(G61:H61)</f>
        <v>0</v>
      </c>
    </row>
    <row r="62" spans="1:9" ht="15.75" customHeight="1">
      <c r="A62" s="18"/>
      <c r="B62" s="19"/>
      <c r="C62" s="19" t="s">
        <v>42</v>
      </c>
      <c r="D62" s="19"/>
      <c r="E62" s="19"/>
      <c r="F62" s="11"/>
      <c r="G62" s="12" t="s">
        <v>5</v>
      </c>
      <c r="H62" s="12"/>
      <c r="I62" s="12">
        <f t="shared" si="3"/>
        <v>0</v>
      </c>
    </row>
    <row r="63" spans="1:9" ht="15.75" customHeight="1">
      <c r="A63" s="25"/>
      <c r="B63" s="26" t="s">
        <v>32</v>
      </c>
      <c r="C63" s="26"/>
      <c r="D63" s="26"/>
      <c r="E63" s="26"/>
      <c r="F63" s="14"/>
      <c r="G63" s="4">
        <f>SUM(G61,G62)</f>
        <v>0</v>
      </c>
      <c r="H63" s="15"/>
      <c r="I63" s="4">
        <f t="shared" si="3"/>
        <v>0</v>
      </c>
    </row>
    <row r="64" spans="1:9" ht="15.75" customHeight="1">
      <c r="A64" s="6" t="s">
        <v>33</v>
      </c>
      <c r="B64" s="7" t="s">
        <v>34</v>
      </c>
      <c r="C64" s="16"/>
      <c r="D64" s="16"/>
      <c r="E64" s="16"/>
      <c r="F64" s="17"/>
      <c r="G64" s="13"/>
      <c r="H64" s="13"/>
      <c r="I64" s="13"/>
    </row>
    <row r="65" spans="1:9" ht="15.75" customHeight="1">
      <c r="A65" s="18"/>
      <c r="B65" s="19" t="s">
        <v>4</v>
      </c>
      <c r="C65" s="19" t="s">
        <v>35</v>
      </c>
      <c r="D65" s="19"/>
      <c r="E65" s="19"/>
      <c r="F65" s="11"/>
      <c r="G65" s="12">
        <v>0</v>
      </c>
      <c r="H65" s="12"/>
      <c r="I65" s="12">
        <f t="shared" si="3"/>
        <v>0</v>
      </c>
    </row>
    <row r="66" spans="1:9" ht="15.75" customHeight="1">
      <c r="A66" s="18"/>
      <c r="B66" s="19"/>
      <c r="C66" s="19" t="s">
        <v>42</v>
      </c>
      <c r="D66" s="19"/>
      <c r="E66" s="19"/>
      <c r="F66" s="11"/>
      <c r="G66" s="12" t="s">
        <v>5</v>
      </c>
      <c r="H66" s="12"/>
      <c r="I66" s="12">
        <f t="shared" si="3"/>
        <v>0</v>
      </c>
    </row>
    <row r="67" spans="1:9" ht="15.75" customHeight="1">
      <c r="A67" s="25"/>
      <c r="B67" s="26" t="s">
        <v>36</v>
      </c>
      <c r="C67" s="26"/>
      <c r="D67" s="26"/>
      <c r="E67" s="26"/>
      <c r="F67" s="14"/>
      <c r="G67" s="4">
        <f>SUM(G65:G66)</f>
        <v>0</v>
      </c>
      <c r="H67" s="15"/>
      <c r="I67" s="4">
        <f t="shared" si="3"/>
        <v>0</v>
      </c>
    </row>
    <row r="68" spans="1:9" ht="15.75" customHeight="1">
      <c r="A68" s="40"/>
      <c r="B68" s="16"/>
      <c r="C68" s="16" t="s">
        <v>66</v>
      </c>
      <c r="D68" s="16"/>
      <c r="E68" s="16"/>
      <c r="F68" s="17"/>
      <c r="G68" s="13">
        <f>H59</f>
        <v>21500</v>
      </c>
      <c r="H68" s="13">
        <f>-G68</f>
        <v>-21500</v>
      </c>
      <c r="I68" s="12">
        <f t="shared" si="3"/>
        <v>0</v>
      </c>
    </row>
    <row r="69" spans="1:10" ht="15.75" customHeight="1">
      <c r="A69" s="25"/>
      <c r="B69" s="26"/>
      <c r="C69" s="26" t="s">
        <v>37</v>
      </c>
      <c r="D69" s="26"/>
      <c r="E69" s="26"/>
      <c r="F69" s="14"/>
      <c r="G69" s="4">
        <f>G59+G63-G67+G68</f>
        <v>67500</v>
      </c>
      <c r="H69" s="4">
        <f>H59+H63-H67+H68</f>
        <v>0</v>
      </c>
      <c r="I69" s="4">
        <f t="shared" si="3"/>
        <v>67500</v>
      </c>
      <c r="J69" s="45">
        <f>I59+I63-I67</f>
        <v>67500</v>
      </c>
    </row>
    <row r="70" spans="1:9" ht="15.75" customHeight="1">
      <c r="A70" s="46"/>
      <c r="B70" s="20"/>
      <c r="C70" s="47" t="s">
        <v>75</v>
      </c>
      <c r="D70" s="20"/>
      <c r="E70" s="20"/>
      <c r="F70" s="21"/>
      <c r="G70" s="13"/>
      <c r="H70" s="13"/>
      <c r="I70" s="39">
        <v>167500</v>
      </c>
    </row>
    <row r="71" spans="1:9" ht="15.75" customHeight="1">
      <c r="A71" s="29"/>
      <c r="B71" s="30"/>
      <c r="C71" s="30" t="s">
        <v>65</v>
      </c>
      <c r="D71" s="30"/>
      <c r="E71" s="30"/>
      <c r="F71" s="31"/>
      <c r="G71" s="15"/>
      <c r="H71" s="15"/>
      <c r="I71" s="4">
        <f>SUM(I69,I70)</f>
        <v>235000</v>
      </c>
    </row>
    <row r="72" spans="1:9" ht="15.75" customHeight="1">
      <c r="A72" s="10"/>
      <c r="B72" s="10"/>
      <c r="C72" s="10"/>
      <c r="D72" s="10"/>
      <c r="E72" s="10"/>
      <c r="F72" s="10"/>
      <c r="G72" s="38"/>
      <c r="H72" s="38"/>
      <c r="I72" s="8"/>
    </row>
    <row r="73" spans="1:9" ht="15.75" customHeight="1">
      <c r="A73" s="10" t="s">
        <v>72</v>
      </c>
      <c r="B73" s="10"/>
      <c r="C73" s="10"/>
      <c r="D73" s="10"/>
      <c r="E73" s="10"/>
      <c r="F73" s="10"/>
      <c r="G73" s="38"/>
      <c r="H73" s="38"/>
      <c r="I73" s="8"/>
    </row>
    <row r="74" spans="1:9" ht="15.75" customHeight="1">
      <c r="A74" s="10" t="s">
        <v>73</v>
      </c>
      <c r="B74" s="10"/>
      <c r="C74" s="10"/>
      <c r="D74" s="10"/>
      <c r="E74" s="10"/>
      <c r="F74" s="10"/>
      <c r="G74" s="38"/>
      <c r="H74" s="38"/>
      <c r="I74" s="8"/>
    </row>
    <row r="75" spans="1:9" ht="15.75" customHeight="1">
      <c r="A75" s="10" t="s">
        <v>74</v>
      </c>
      <c r="B75" s="10"/>
      <c r="C75" s="10"/>
      <c r="D75" s="10"/>
      <c r="E75" s="10"/>
      <c r="F75" s="10"/>
      <c r="G75" s="38"/>
      <c r="H75" s="38"/>
      <c r="I75" s="8"/>
    </row>
    <row r="76" ht="24" customHeight="1"/>
    <row r="77" ht="21" customHeight="1" thickBot="1">
      <c r="H77" s="2" t="s">
        <v>10</v>
      </c>
    </row>
    <row r="78" spans="7:10" ht="21" customHeight="1" thickBot="1">
      <c r="G78" s="48" t="s">
        <v>67</v>
      </c>
      <c r="H78" s="49"/>
      <c r="I78" s="9">
        <f>G40</f>
        <v>270000</v>
      </c>
      <c r="J78" t="s">
        <v>12</v>
      </c>
    </row>
    <row r="79" ht="10.5" customHeight="1" thickBot="1"/>
    <row r="80" spans="7:10" ht="21" customHeight="1" thickBot="1">
      <c r="G80" s="48" t="s">
        <v>68</v>
      </c>
      <c r="H80" s="49"/>
      <c r="I80" s="9">
        <f>H40</f>
        <v>128500</v>
      </c>
      <c r="J80" t="s">
        <v>12</v>
      </c>
    </row>
    <row r="81" ht="10.5" customHeight="1" thickBot="1"/>
    <row r="82" spans="7:10" ht="21" customHeight="1" thickBot="1">
      <c r="G82" s="48" t="s">
        <v>43</v>
      </c>
      <c r="H82" s="49"/>
      <c r="I82" s="9">
        <f>I70</f>
        <v>167500</v>
      </c>
      <c r="J82" t="s">
        <v>12</v>
      </c>
    </row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</sheetData>
  <sheetProtection/>
  <mergeCells count="6">
    <mergeCell ref="A1:I1"/>
    <mergeCell ref="A2:I2"/>
    <mergeCell ref="A5:F5"/>
    <mergeCell ref="G78:H78"/>
    <mergeCell ref="G80:H80"/>
    <mergeCell ref="G82:H82"/>
  </mergeCells>
  <printOptions horizontalCentered="1"/>
  <pageMargins left="0.3937007874015748" right="0.3937007874015748" top="0.3937007874015748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2016-08-17T02:22:59Z</dcterms:created>
  <dcterms:modified xsi:type="dcterms:W3CDTF">2021-06-07T11:30:10Z</dcterms:modified>
  <cp:category/>
  <cp:version/>
  <cp:contentType/>
  <cp:contentStatus/>
</cp:coreProperties>
</file>