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Sheet1" sheetId="1" r:id="rId1"/>
  </sheets>
  <definedNames>
    <definedName name="_xlnm.Print_Area" localSheetId="0">'Sheet1'!$B$8:$O$24</definedName>
  </definedNames>
  <calcPr fullCalcOnLoad="1"/>
</workbook>
</file>

<file path=xl/sharedStrings.xml><?xml version="1.0" encoding="utf-8"?>
<sst xmlns="http://schemas.openxmlformats.org/spreadsheetml/2006/main" count="65" uniqueCount="38">
  <si>
    <t>項目</t>
  </si>
  <si>
    <t>備考</t>
  </si>
  <si>
    <t>入
力
項
目</t>
  </si>
  <si>
    <t>金額（人数）</t>
  </si>
  <si>
    <t>円</t>
  </si>
  <si>
    <t>人</t>
  </si>
  <si>
    <t>差
押
禁
止
金
額</t>
  </si>
  <si>
    <t>Ⅰ　差押金額計算用の給与月額</t>
  </si>
  <si>
    <t xml:space="preserve"> 　　国税徴収法第７６条第１項第１号（源泉所得税額）</t>
  </si>
  <si>
    <t>　　 国税徴収法第７６条第１項第２号（住民税額）</t>
  </si>
  <si>
    <t xml:space="preserve"> 　　国税徴収法第７６条第１項第３号（社会保険料等）</t>
  </si>
  <si>
    <t xml:space="preserve"> 　　国税徴収法第７６条第１項第４号（家族数に対する額）</t>
  </si>
  <si>
    <t>Ⅱ　差押禁止額の合計</t>
  </si>
  <si>
    <t>郡山市役所に支払うべき金額（差押履行額）※Ⅰ－Ⅱ</t>
  </si>
  <si>
    <t>※本人を含む</t>
  </si>
  <si>
    <t>　　　・入力は数字のみ入力してください。</t>
  </si>
  <si>
    <t>連絡先
〒９６３－８６０１
郡山市朝日一丁目２３－７
郡山市役所　税務部収納課
電話　０２４－９２４－２１０１
ＦＡＸ　０２４－９３５－５３２０</t>
  </si>
  <si>
    <r>
      <t>②　給与等の</t>
    </r>
    <r>
      <rPr>
        <b/>
        <sz val="11"/>
        <rFont val="ＭＳ Ｐゴシック"/>
        <family val="3"/>
      </rPr>
      <t>月額</t>
    </r>
  </si>
  <si>
    <r>
      <t>③　給与等から差し引いている</t>
    </r>
    <r>
      <rPr>
        <b/>
        <sz val="11"/>
        <rFont val="ＭＳ Ｐゴシック"/>
        <family val="3"/>
      </rPr>
      <t>源泉所得税</t>
    </r>
  </si>
  <si>
    <r>
      <t>④　給与等から差し引いている特別徴収の</t>
    </r>
    <r>
      <rPr>
        <b/>
        <sz val="11"/>
        <rFont val="ＭＳ Ｐゴシック"/>
        <family val="3"/>
      </rPr>
      <t>住民税額</t>
    </r>
  </si>
  <si>
    <r>
      <t>⑤　給与等から差し引いている</t>
    </r>
    <r>
      <rPr>
        <b/>
        <sz val="11"/>
        <rFont val="ＭＳ Ｐゴシック"/>
        <family val="3"/>
      </rPr>
      <t>社会保険料等の額</t>
    </r>
  </si>
  <si>
    <r>
      <t>⑥　生計を一にする親族の</t>
    </r>
    <r>
      <rPr>
        <b/>
        <sz val="11"/>
        <rFont val="ＭＳ Ｐゴシック"/>
        <family val="3"/>
      </rPr>
      <t>人数</t>
    </r>
  </si>
  <si>
    <r>
      <t>①　給与計算に係る</t>
    </r>
    <r>
      <rPr>
        <b/>
        <sz val="11"/>
        <rFont val="ＭＳ Ｐゴシック"/>
        <family val="3"/>
      </rPr>
      <t>勤務期間　１ヶ月未満ですか？</t>
    </r>
  </si>
  <si>
    <t>はい</t>
  </si>
  <si>
    <t>いいえ</t>
  </si>
  <si>
    <t>いいえ</t>
  </si>
  <si>
    <t>１ヶ月に１回のみ計算となります。</t>
  </si>
  <si>
    <t>　　 １回目の支給分で引ききれなかった差押禁止額の調整</t>
  </si>
  <si>
    <t>口座に直接振り込む場合は、振込手数料は本人負担となるため、差押履行額とは別に同意を得て給与の中から差し引いていただくようお願いします。</t>
  </si>
  <si>
    <t>支給日</t>
  </si>
  <si>
    <t>給与と賞与両方差押えされている場合の差押金額計算書</t>
  </si>
  <si>
    <t>１回目支給</t>
  </si>
  <si>
    <t>２回目支給</t>
  </si>
  <si>
    <t>月　日</t>
  </si>
  <si>
    <t>□　給与</t>
  </si>
  <si>
    <t>□　賞与</t>
  </si>
  <si>
    <t>　・給与と賞与合算した計算が必要となります。１回目支給時と２回目支給時にそれぞれ入力してください。
　・それぞれ差押履行額を郡山市に納付してください。支給日が同日や、近い時は合算して振込も可能です。
　・合算し振り込みする場合は内訳を連絡お願いします。
　・差押履行額が0円になった場合は、その回の取り立はありません、取立が出ない旨を連絡お願いします。</t>
  </si>
  <si>
    <t xml:space="preserve"> 　　国税徴収法第７６条第１項第５号（体面維持費）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</si>
</sst>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20"/>
      <name val="ＭＳ Ｐゴシック"/>
      <family val="3"/>
    </font>
    <font>
      <b/>
      <sz val="11"/>
      <name val="ＭＳ Ｐゴシック"/>
      <family val="3"/>
    </font>
    <font>
      <b/>
      <sz val="11"/>
      <color indexed="10"/>
      <name val="ＭＳ Ｐゴシック"/>
      <family val="3"/>
    </font>
    <font>
      <b/>
      <sz val="12"/>
      <color indexed="10"/>
      <name val="ＭＳ Ｐゴシック"/>
      <family val="3"/>
    </font>
    <font>
      <sz val="12"/>
      <name val="ＭＳ Ｐゴシック"/>
      <family val="3"/>
    </font>
    <font>
      <u val="single"/>
      <sz val="9"/>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style="double"/>
      <top style="double"/>
      <bottom style="double"/>
    </border>
    <border>
      <left>
        <color indexed="63"/>
      </left>
      <right style="medium">
        <color indexed="10"/>
      </right>
      <top style="thin"/>
      <bottom style="thin"/>
    </border>
    <border>
      <left>
        <color indexed="63"/>
      </left>
      <right style="medium">
        <color indexed="10"/>
      </right>
      <top style="thin"/>
      <bottom style="medium">
        <color indexed="10"/>
      </bottom>
    </border>
    <border>
      <left style="medium">
        <color indexed="10"/>
      </left>
      <right>
        <color indexed="63"/>
      </right>
      <top style="medium">
        <color indexed="10"/>
      </top>
      <bottom style="thin"/>
    </border>
    <border>
      <left style="medium">
        <color indexed="10"/>
      </left>
      <right>
        <color indexed="63"/>
      </right>
      <top style="thin"/>
      <bottom style="thin"/>
    </border>
    <border>
      <left style="medium">
        <color indexed="10"/>
      </left>
      <right>
        <color indexed="63"/>
      </right>
      <top style="thin"/>
      <bottom style="medium">
        <color indexed="10"/>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color indexed="10"/>
      </top>
      <bottom style="thin"/>
    </border>
    <border>
      <left>
        <color indexed="63"/>
      </left>
      <right>
        <color indexed="63"/>
      </right>
      <top style="thin"/>
      <bottom style="medium">
        <color indexed="10"/>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uble"/>
      <bottom style="double"/>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medium">
        <color indexed="1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style="thin"/>
      <top style="thin"/>
      <bottom style="thin"/>
    </border>
    <border>
      <left style="thin"/>
      <right style="thin"/>
      <top style="thin"/>
      <bottom>
        <color indexed="63"/>
      </bottom>
    </border>
    <border>
      <left style="thin"/>
      <right>
        <color indexed="63"/>
      </right>
      <top style="medium">
        <color indexed="10"/>
      </top>
      <bottom style="thin"/>
    </border>
    <border>
      <left>
        <color indexed="63"/>
      </left>
      <right style="medium">
        <color indexed="10"/>
      </right>
      <top style="medium">
        <color indexed="10"/>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2">
    <xf numFmtId="0" fontId="0" fillId="0" borderId="0" xfId="0" applyAlignment="1">
      <alignment vertical="center"/>
    </xf>
    <xf numFmtId="0" fontId="0" fillId="0" borderId="10" xfId="0" applyFill="1" applyBorder="1" applyAlignment="1">
      <alignment vertical="center"/>
    </xf>
    <xf numFmtId="38" fontId="0" fillId="0" borderId="10" xfId="48" applyFont="1" applyFill="1" applyBorder="1" applyAlignment="1">
      <alignment vertical="center"/>
    </xf>
    <xf numFmtId="38" fontId="0" fillId="0" borderId="11" xfId="48" applyFont="1"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38" fontId="0" fillId="0" borderId="13" xfId="48" applyFont="1" applyFill="1" applyBorder="1" applyAlignment="1">
      <alignment vertical="center"/>
    </xf>
    <xf numFmtId="0" fontId="0" fillId="0" borderId="14" xfId="0" applyFill="1" applyBorder="1" applyAlignment="1">
      <alignment vertical="center"/>
    </xf>
    <xf numFmtId="0" fontId="0" fillId="0" borderId="11" xfId="0" applyFill="1" applyBorder="1" applyAlignment="1">
      <alignment vertical="center"/>
    </xf>
    <xf numFmtId="38" fontId="0" fillId="0" borderId="15" xfId="48" applyFont="1" applyFill="1" applyBorder="1" applyAlignment="1">
      <alignment vertical="center"/>
    </xf>
    <xf numFmtId="0" fontId="0" fillId="0" borderId="16" xfId="0" applyFill="1" applyBorder="1" applyAlignment="1">
      <alignment vertical="center"/>
    </xf>
    <xf numFmtId="0" fontId="0" fillId="0" borderId="0" xfId="0" applyFill="1" applyAlignment="1">
      <alignment horizontal="left" vertical="center"/>
    </xf>
    <xf numFmtId="0" fontId="0" fillId="0" borderId="17" xfId="0" applyFill="1" applyBorder="1" applyAlignment="1">
      <alignment vertical="center"/>
    </xf>
    <xf numFmtId="0" fontId="0" fillId="0" borderId="18" xfId="0"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19" xfId="0" applyFill="1" applyBorder="1" applyAlignment="1" applyProtection="1">
      <alignment vertical="center"/>
      <protection locked="0"/>
    </xf>
    <xf numFmtId="38" fontId="0" fillId="0" borderId="20" xfId="48" applyFont="1" applyFill="1" applyBorder="1" applyAlignment="1" applyProtection="1">
      <alignment vertical="center"/>
      <protection locked="0"/>
    </xf>
    <xf numFmtId="38" fontId="0" fillId="0" borderId="21" xfId="48" applyFont="1" applyFill="1" applyBorder="1" applyAlignment="1" applyProtection="1">
      <alignment vertical="center"/>
      <protection locked="0"/>
    </xf>
    <xf numFmtId="0" fontId="8" fillId="0" borderId="0" xfId="0" applyFont="1" applyFill="1" applyAlignment="1">
      <alignment vertical="center"/>
    </xf>
    <xf numFmtId="0" fontId="0" fillId="0" borderId="12"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38" fontId="0" fillId="0" borderId="29" xfId="48" applyFont="1" applyFill="1" applyBorder="1" applyAlignment="1">
      <alignment vertical="center"/>
    </xf>
    <xf numFmtId="38" fontId="0" fillId="0" borderId="14" xfId="0" applyNumberFormat="1" applyFill="1" applyBorder="1" applyAlignment="1">
      <alignment vertical="center"/>
    </xf>
    <xf numFmtId="38" fontId="0" fillId="0" borderId="30" xfId="0" applyNumberFormat="1" applyFill="1" applyBorder="1" applyAlignment="1">
      <alignment vertical="center"/>
    </xf>
    <xf numFmtId="38" fontId="0" fillId="0" borderId="12" xfId="0" applyNumberFormat="1" applyFill="1" applyBorder="1" applyAlignment="1">
      <alignment vertical="center"/>
    </xf>
    <xf numFmtId="38" fontId="0" fillId="0" borderId="27" xfId="0" applyNumberFormat="1" applyFill="1" applyBorder="1" applyAlignment="1">
      <alignment vertical="center"/>
    </xf>
    <xf numFmtId="38" fontId="0" fillId="0" borderId="31" xfId="48" applyFont="1" applyFill="1" applyBorder="1" applyAlignment="1">
      <alignment vertical="center"/>
    </xf>
    <xf numFmtId="38" fontId="0" fillId="0" borderId="32" xfId="48"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38" fontId="0" fillId="0" borderId="35" xfId="48" applyFont="1" applyFill="1" applyBorder="1" applyAlignment="1">
      <alignment vertical="center"/>
    </xf>
    <xf numFmtId="0" fontId="0" fillId="0" borderId="26" xfId="0" applyFill="1" applyBorder="1" applyAlignment="1">
      <alignment vertical="center"/>
    </xf>
    <xf numFmtId="0" fontId="0" fillId="0" borderId="30" xfId="0" applyFill="1" applyBorder="1" applyAlignment="1">
      <alignment vertical="center"/>
    </xf>
    <xf numFmtId="0" fontId="0" fillId="0" borderId="11" xfId="0" applyFill="1" applyBorder="1" applyAlignment="1">
      <alignment horizontal="left" vertical="center"/>
    </xf>
    <xf numFmtId="0" fontId="0" fillId="0" borderId="22" xfId="0" applyFill="1" applyBorder="1" applyAlignment="1">
      <alignment horizontal="left" vertical="center"/>
    </xf>
    <xf numFmtId="0" fontId="0" fillId="0" borderId="12" xfId="0" applyFill="1" applyBorder="1" applyAlignment="1">
      <alignment horizontal="left" vertical="center"/>
    </xf>
    <xf numFmtId="0" fontId="0" fillId="0" borderId="36" xfId="0" applyFill="1" applyBorder="1" applyAlignment="1">
      <alignment horizontal="center" vertical="center"/>
    </xf>
    <xf numFmtId="0" fontId="5" fillId="0" borderId="37"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7" fillId="0" borderId="12" xfId="0" applyFont="1"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37"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3" xfId="0" applyFill="1" applyBorder="1" applyAlignment="1">
      <alignment horizontal="left" vertical="center"/>
    </xf>
    <xf numFmtId="0" fontId="0" fillId="0" borderId="14" xfId="0" applyFill="1" applyBorder="1" applyAlignment="1">
      <alignment horizontal="left" vertical="center"/>
    </xf>
    <xf numFmtId="0" fontId="0" fillId="0" borderId="36" xfId="0" applyFill="1" applyBorder="1" applyAlignment="1">
      <alignment horizontal="center" vertical="center" wrapText="1"/>
    </xf>
    <xf numFmtId="0" fontId="0" fillId="0" borderId="26" xfId="0" applyFill="1" applyBorder="1" applyAlignment="1">
      <alignment horizontal="left" vertical="center"/>
    </xf>
    <xf numFmtId="0" fontId="0" fillId="0" borderId="30" xfId="0" applyFill="1" applyBorder="1" applyAlignment="1">
      <alignment horizontal="left" vertical="center"/>
    </xf>
    <xf numFmtId="0" fontId="0" fillId="0" borderId="0" xfId="0" applyFill="1" applyAlignment="1">
      <alignment horizontal="left" vertical="center" wrapText="1"/>
    </xf>
    <xf numFmtId="0" fontId="0" fillId="0" borderId="37" xfId="0" applyFill="1" applyBorder="1" applyAlignment="1">
      <alignment horizontal="left" vertical="center"/>
    </xf>
    <xf numFmtId="38" fontId="0" fillId="0" borderId="30" xfId="0" applyNumberFormat="1" applyFill="1" applyBorder="1" applyAlignment="1">
      <alignment horizontal="left" vertical="center"/>
    </xf>
    <xf numFmtId="0" fontId="0" fillId="0" borderId="41" xfId="0" applyFill="1" applyBorder="1" applyAlignment="1">
      <alignment horizontal="left"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Font="1" applyFill="1" applyAlignment="1">
      <alignment vertical="center" shrinkToFit="1"/>
    </xf>
    <xf numFmtId="0" fontId="0" fillId="0" borderId="0" xfId="0" applyAlignment="1">
      <alignment vertical="center" shrinkToFit="1"/>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3"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26" xfId="0" applyFill="1" applyBorder="1" applyAlignment="1">
      <alignment horizontal="center" vertical="center"/>
    </xf>
    <xf numFmtId="0" fontId="0" fillId="0" borderId="3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2</xdr:row>
      <xdr:rowOff>219075</xdr:rowOff>
    </xdr:from>
    <xdr:to>
      <xdr:col>6</xdr:col>
      <xdr:colOff>923925</xdr:colOff>
      <xdr:row>7</xdr:row>
      <xdr:rowOff>219075</xdr:rowOff>
    </xdr:to>
    <xdr:sp>
      <xdr:nvSpPr>
        <xdr:cNvPr id="1" name="Line 5"/>
        <xdr:cNvSpPr>
          <a:spLocks/>
        </xdr:cNvSpPr>
      </xdr:nvSpPr>
      <xdr:spPr>
        <a:xfrm>
          <a:off x="2771775" y="1009650"/>
          <a:ext cx="1657350" cy="1476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19050</xdr:rowOff>
    </xdr:from>
    <xdr:to>
      <xdr:col>11</xdr:col>
      <xdr:colOff>0</xdr:colOff>
      <xdr:row>8</xdr:row>
      <xdr:rowOff>200025</xdr:rowOff>
    </xdr:to>
    <xdr:sp>
      <xdr:nvSpPr>
        <xdr:cNvPr id="2" name="Line 12"/>
        <xdr:cNvSpPr>
          <a:spLocks/>
        </xdr:cNvSpPr>
      </xdr:nvSpPr>
      <xdr:spPr>
        <a:xfrm>
          <a:off x="5686425" y="2524125"/>
          <a:ext cx="11811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19050</xdr:rowOff>
    </xdr:from>
    <xdr:to>
      <xdr:col>10</xdr:col>
      <xdr:colOff>266700</xdr:colOff>
      <xdr:row>13</xdr:row>
      <xdr:rowOff>209550</xdr:rowOff>
    </xdr:to>
    <xdr:sp>
      <xdr:nvSpPr>
        <xdr:cNvPr id="3" name="Line 13"/>
        <xdr:cNvSpPr>
          <a:spLocks/>
        </xdr:cNvSpPr>
      </xdr:nvSpPr>
      <xdr:spPr>
        <a:xfrm>
          <a:off x="5676900" y="3714750"/>
          <a:ext cx="11715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18</xdr:row>
      <xdr:rowOff>19050</xdr:rowOff>
    </xdr:from>
    <xdr:to>
      <xdr:col>10</xdr:col>
      <xdr:colOff>276225</xdr:colOff>
      <xdr:row>18</xdr:row>
      <xdr:rowOff>228600</xdr:rowOff>
    </xdr:to>
    <xdr:sp>
      <xdr:nvSpPr>
        <xdr:cNvPr id="4" name="Line 14"/>
        <xdr:cNvSpPr>
          <a:spLocks/>
        </xdr:cNvSpPr>
      </xdr:nvSpPr>
      <xdr:spPr>
        <a:xfrm>
          <a:off x="5667375" y="4905375"/>
          <a:ext cx="11906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20</xdr:row>
      <xdr:rowOff>0</xdr:rowOff>
    </xdr:from>
    <xdr:to>
      <xdr:col>9</xdr:col>
      <xdr:colOff>0</xdr:colOff>
      <xdr:row>20</xdr:row>
      <xdr:rowOff>0</xdr:rowOff>
    </xdr:to>
    <xdr:sp>
      <xdr:nvSpPr>
        <xdr:cNvPr id="5" name="Line 15"/>
        <xdr:cNvSpPr>
          <a:spLocks/>
        </xdr:cNvSpPr>
      </xdr:nvSpPr>
      <xdr:spPr>
        <a:xfrm>
          <a:off x="4505325" y="536257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971550</xdr:colOff>
      <xdr:row>21</xdr:row>
      <xdr:rowOff>9525</xdr:rowOff>
    </xdr:from>
    <xdr:to>
      <xdr:col>9</xdr:col>
      <xdr:colOff>0</xdr:colOff>
      <xdr:row>21</xdr:row>
      <xdr:rowOff>209550</xdr:rowOff>
    </xdr:to>
    <xdr:sp>
      <xdr:nvSpPr>
        <xdr:cNvPr id="6" name="Line 19"/>
        <xdr:cNvSpPr>
          <a:spLocks/>
        </xdr:cNvSpPr>
      </xdr:nvSpPr>
      <xdr:spPr>
        <a:xfrm>
          <a:off x="4476750" y="5610225"/>
          <a:ext cx="12001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H10" sqref="H10"/>
    </sheetView>
  </sheetViews>
  <sheetFormatPr defaultColWidth="9.00390625" defaultRowHeight="13.5"/>
  <cols>
    <col min="1" max="1" width="4.625" style="0" customWidth="1"/>
    <col min="2" max="2" width="5.375" style="0" customWidth="1"/>
    <col min="7" max="7" width="12.875" style="0" customWidth="1"/>
    <col min="8" max="8" width="11.875" style="0" customWidth="1"/>
    <col min="9" max="9" width="3.75390625" style="0" customWidth="1"/>
    <col min="10" max="10" width="11.875" style="0" customWidth="1"/>
    <col min="11" max="11" width="3.75390625" style="0" customWidth="1"/>
    <col min="12" max="12" width="10.125" style="0" hidden="1" customWidth="1"/>
    <col min="15" max="15" width="10.875" style="0" customWidth="1"/>
    <col min="16" max="16" width="16.00390625" style="0" customWidth="1"/>
    <col min="17" max="17" width="4.625" style="0" hidden="1" customWidth="1"/>
  </cols>
  <sheetData>
    <row r="1" spans="1:16" ht="39" customHeight="1">
      <c r="A1" s="76" t="s">
        <v>30</v>
      </c>
      <c r="B1" s="77"/>
      <c r="C1" s="77"/>
      <c r="D1" s="77"/>
      <c r="E1" s="77"/>
      <c r="F1" s="77"/>
      <c r="G1" s="77"/>
      <c r="H1" s="77"/>
      <c r="I1" s="83" t="s">
        <v>16</v>
      </c>
      <c r="J1" s="83"/>
      <c r="K1" s="83"/>
      <c r="L1" s="83"/>
      <c r="M1" s="84"/>
      <c r="N1" s="84"/>
      <c r="O1" s="84"/>
      <c r="P1" s="11"/>
    </row>
    <row r="2" spans="1:17" ht="23.25" customHeight="1">
      <c r="A2" s="16"/>
      <c r="B2" s="17"/>
      <c r="C2" s="17"/>
      <c r="D2" s="17"/>
      <c r="E2" s="17"/>
      <c r="F2" s="17"/>
      <c r="G2" s="17"/>
      <c r="H2" s="17"/>
      <c r="I2" s="84"/>
      <c r="J2" s="84"/>
      <c r="K2" s="84"/>
      <c r="L2" s="84"/>
      <c r="M2" s="84"/>
      <c r="N2" s="84"/>
      <c r="O2" s="84"/>
      <c r="P2" s="21"/>
      <c r="Q2" t="s">
        <v>23</v>
      </c>
    </row>
    <row r="3" spans="1:17" ht="23.25" customHeight="1">
      <c r="A3" s="16" t="s">
        <v>15</v>
      </c>
      <c r="B3" s="16"/>
      <c r="C3" s="16"/>
      <c r="D3" s="16"/>
      <c r="E3" s="16"/>
      <c r="F3" s="16"/>
      <c r="G3" s="16"/>
      <c r="H3" s="16"/>
      <c r="I3" s="84"/>
      <c r="J3" s="84"/>
      <c r="K3" s="84"/>
      <c r="L3" s="84"/>
      <c r="M3" s="84"/>
      <c r="N3" s="84"/>
      <c r="O3" s="84"/>
      <c r="P3" s="21"/>
      <c r="Q3" t="s">
        <v>25</v>
      </c>
    </row>
    <row r="4" spans="1:16" ht="23.25" customHeight="1">
      <c r="A4" s="16"/>
      <c r="B4" s="78" t="s">
        <v>29</v>
      </c>
      <c r="C4" s="79"/>
      <c r="D4" s="79"/>
      <c r="E4" s="79"/>
      <c r="F4" s="79"/>
      <c r="G4" s="80"/>
      <c r="H4" s="46" t="s">
        <v>31</v>
      </c>
      <c r="I4" s="46"/>
      <c r="J4" s="47" t="s">
        <v>32</v>
      </c>
      <c r="K4" s="47"/>
      <c r="L4" s="45"/>
      <c r="M4" s="48" t="s">
        <v>1</v>
      </c>
      <c r="N4" s="85"/>
      <c r="O4" s="49"/>
      <c r="P4" s="21"/>
    </row>
    <row r="5" spans="1:16" ht="23.25" customHeight="1">
      <c r="A5" s="16"/>
      <c r="B5" s="72"/>
      <c r="C5" s="81"/>
      <c r="D5" s="81"/>
      <c r="E5" s="81"/>
      <c r="F5" s="81"/>
      <c r="G5" s="73"/>
      <c r="H5" s="72" t="s">
        <v>33</v>
      </c>
      <c r="I5" s="73"/>
      <c r="J5" s="72" t="s">
        <v>33</v>
      </c>
      <c r="K5" s="73"/>
      <c r="L5" s="45"/>
      <c r="M5" s="86"/>
      <c r="N5" s="87"/>
      <c r="O5" s="88"/>
      <c r="P5" s="21"/>
    </row>
    <row r="6" spans="1:16" ht="23.25" customHeight="1">
      <c r="A6" s="16"/>
      <c r="B6" s="72"/>
      <c r="C6" s="81"/>
      <c r="D6" s="81"/>
      <c r="E6" s="81"/>
      <c r="F6" s="81"/>
      <c r="G6" s="73"/>
      <c r="H6" s="72" t="s">
        <v>34</v>
      </c>
      <c r="I6" s="73"/>
      <c r="J6" s="72" t="s">
        <v>34</v>
      </c>
      <c r="K6" s="73"/>
      <c r="L6" s="45"/>
      <c r="M6" s="86"/>
      <c r="N6" s="87"/>
      <c r="O6" s="88"/>
      <c r="P6" s="21"/>
    </row>
    <row r="7" spans="1:16" ht="23.25" customHeight="1">
      <c r="A7" s="16"/>
      <c r="B7" s="74"/>
      <c r="C7" s="82"/>
      <c r="D7" s="82"/>
      <c r="E7" s="82"/>
      <c r="F7" s="82"/>
      <c r="G7" s="75"/>
      <c r="H7" s="74" t="s">
        <v>35</v>
      </c>
      <c r="I7" s="75"/>
      <c r="J7" s="74" t="s">
        <v>35</v>
      </c>
      <c r="K7" s="75"/>
      <c r="L7" s="45"/>
      <c r="M7" s="89"/>
      <c r="N7" s="90"/>
      <c r="O7" s="91"/>
      <c r="P7" s="21"/>
    </row>
    <row r="8" spans="1:16" ht="18.75" customHeight="1" thickBot="1">
      <c r="A8" s="56"/>
      <c r="B8" s="45" t="s">
        <v>0</v>
      </c>
      <c r="C8" s="45"/>
      <c r="D8" s="45"/>
      <c r="E8" s="45"/>
      <c r="F8" s="45"/>
      <c r="G8" s="45"/>
      <c r="H8" s="53" t="s">
        <v>3</v>
      </c>
      <c r="I8" s="53"/>
      <c r="J8" s="48" t="s">
        <v>3</v>
      </c>
      <c r="K8" s="49"/>
      <c r="L8" s="45"/>
      <c r="M8" s="1"/>
      <c r="N8" s="40"/>
      <c r="O8" s="41"/>
      <c r="P8" s="56"/>
    </row>
    <row r="9" spans="1:16" ht="18.75" customHeight="1">
      <c r="A9" s="56"/>
      <c r="B9" s="60" t="s">
        <v>2</v>
      </c>
      <c r="C9" s="42" t="s">
        <v>22</v>
      </c>
      <c r="D9" s="43"/>
      <c r="E9" s="43"/>
      <c r="F9" s="43"/>
      <c r="G9" s="43"/>
      <c r="H9" s="18" t="s">
        <v>24</v>
      </c>
      <c r="I9" s="25"/>
      <c r="J9" s="50"/>
      <c r="K9" s="51"/>
      <c r="L9" s="22"/>
      <c r="M9" s="52"/>
      <c r="N9" s="45"/>
      <c r="O9" s="45"/>
      <c r="P9" s="56"/>
    </row>
    <row r="10" spans="1:16" ht="18.75" customHeight="1">
      <c r="A10" s="56"/>
      <c r="B10" s="61"/>
      <c r="C10" s="54" t="s">
        <v>17</v>
      </c>
      <c r="D10" s="54"/>
      <c r="E10" s="54"/>
      <c r="F10" s="54"/>
      <c r="G10" s="42"/>
      <c r="H10" s="19">
        <v>150000</v>
      </c>
      <c r="I10" s="23" t="s">
        <v>4</v>
      </c>
      <c r="J10" s="3">
        <v>86500</v>
      </c>
      <c r="K10" s="12" t="s">
        <v>4</v>
      </c>
      <c r="L10" s="4"/>
      <c r="M10" s="59"/>
      <c r="N10" s="45"/>
      <c r="O10" s="45"/>
      <c r="P10" s="56"/>
    </row>
    <row r="11" spans="1:16" ht="18.75" customHeight="1">
      <c r="A11" s="56"/>
      <c r="B11" s="61"/>
      <c r="C11" s="54" t="s">
        <v>18</v>
      </c>
      <c r="D11" s="54"/>
      <c r="E11" s="54"/>
      <c r="F11" s="54"/>
      <c r="G11" s="42"/>
      <c r="H11" s="19">
        <v>2555</v>
      </c>
      <c r="I11" s="23" t="s">
        <v>4</v>
      </c>
      <c r="J11" s="3">
        <v>4325</v>
      </c>
      <c r="K11" s="12" t="s">
        <v>4</v>
      </c>
      <c r="L11" s="4"/>
      <c r="M11" s="59"/>
      <c r="N11" s="45"/>
      <c r="O11" s="45"/>
      <c r="P11" s="56"/>
    </row>
    <row r="12" spans="1:16" ht="18.75" customHeight="1">
      <c r="A12" s="56"/>
      <c r="B12" s="61"/>
      <c r="C12" s="54" t="s">
        <v>19</v>
      </c>
      <c r="D12" s="54"/>
      <c r="E12" s="54"/>
      <c r="F12" s="54"/>
      <c r="G12" s="42"/>
      <c r="H12" s="19">
        <v>0</v>
      </c>
      <c r="I12" s="23" t="s">
        <v>4</v>
      </c>
      <c r="J12" s="3">
        <v>0</v>
      </c>
      <c r="K12" s="12" t="s">
        <v>4</v>
      </c>
      <c r="L12" s="4"/>
      <c r="M12" s="59"/>
      <c r="N12" s="45"/>
      <c r="O12" s="45"/>
      <c r="P12" s="56"/>
    </row>
    <row r="13" spans="1:16" ht="18.75" customHeight="1">
      <c r="A13" s="56"/>
      <c r="B13" s="61"/>
      <c r="C13" s="54" t="s">
        <v>20</v>
      </c>
      <c r="D13" s="54"/>
      <c r="E13" s="54"/>
      <c r="F13" s="54"/>
      <c r="G13" s="42"/>
      <c r="H13" s="19">
        <v>0</v>
      </c>
      <c r="I13" s="23" t="s">
        <v>4</v>
      </c>
      <c r="J13" s="3">
        <v>0</v>
      </c>
      <c r="K13" s="12" t="s">
        <v>4</v>
      </c>
      <c r="L13" s="4"/>
      <c r="M13" s="59"/>
      <c r="N13" s="45"/>
      <c r="O13" s="45"/>
      <c r="P13" s="56"/>
    </row>
    <row r="14" spans="1:16" ht="18.75" customHeight="1" thickBot="1">
      <c r="A14" s="56"/>
      <c r="B14" s="62"/>
      <c r="C14" s="54" t="s">
        <v>21</v>
      </c>
      <c r="D14" s="54"/>
      <c r="E14" s="54"/>
      <c r="F14" s="54"/>
      <c r="G14" s="42"/>
      <c r="H14" s="20">
        <v>3</v>
      </c>
      <c r="I14" s="26" t="s">
        <v>5</v>
      </c>
      <c r="J14" s="35"/>
      <c r="K14" s="13"/>
      <c r="L14" s="7"/>
      <c r="M14" s="44" t="s">
        <v>14</v>
      </c>
      <c r="N14" s="54"/>
      <c r="O14" s="54"/>
      <c r="P14" s="56"/>
    </row>
    <row r="15" spans="1:16" ht="18.75" customHeight="1">
      <c r="A15" s="56"/>
      <c r="B15" s="1"/>
      <c r="C15" s="66" t="s">
        <v>7</v>
      </c>
      <c r="D15" s="66"/>
      <c r="E15" s="66"/>
      <c r="F15" s="66"/>
      <c r="G15" s="67"/>
      <c r="H15" s="2">
        <f>IF(H9="はい",IF(ISBLANK(H10),0,ROUNDDOWN(H10,-2)),IF(ISBLANK(H10),0,ROUNDDOWN(H10,-3)))</f>
        <v>150000</v>
      </c>
      <c r="I15" s="27" t="s">
        <v>4</v>
      </c>
      <c r="J15" s="30">
        <f>IF(H9="はい",IF(ISBLANK(J10),0,ROUNDDOWN(J10,-2)),IF(ISBLANK(J10),0,ROUNDDOWN(J10,-3)))</f>
        <v>86000</v>
      </c>
      <c r="K15" s="28" t="s">
        <v>4</v>
      </c>
      <c r="L15" s="31">
        <f>H15+J15</f>
        <v>236000</v>
      </c>
      <c r="M15" s="44"/>
      <c r="N15" s="54"/>
      <c r="O15" s="54"/>
      <c r="P15" s="56"/>
    </row>
    <row r="16" spans="1:16" ht="18.75" customHeight="1">
      <c r="A16" s="56"/>
      <c r="B16" s="65" t="s">
        <v>6</v>
      </c>
      <c r="C16" s="54" t="s">
        <v>8</v>
      </c>
      <c r="D16" s="54"/>
      <c r="E16" s="54"/>
      <c r="F16" s="54"/>
      <c r="G16" s="54"/>
      <c r="H16" s="3">
        <f>IF(H11&gt;0,IF(H9="はい",IF(ISBLANK(H11),0,ROUNDUP(H11,-2)),IF(ISBLANK(H11),0,ROUNDUP(H11,-3))),IF(H9="はい",IF(ISBLANK(H11),0,ROUNDDOWN(H11,-2)),IF(ISBLANK(H11),0,ROUNDDOWN(H11,-3))))</f>
        <v>3000</v>
      </c>
      <c r="I16" s="23" t="s">
        <v>4</v>
      </c>
      <c r="J16" s="3">
        <f>IF(J11&gt;0,IF(H9="はい",IF(ISBLANK(J11),0,ROUNDUP(J11,-2)),IF(ISBLANK(J11),0,ROUNDUP(J11,-3))),IF(H9="はい",IF(ISBLANK(J11),0,ROUNDDOWN(J11,-2)),IF(ISBLANK(J11),0,ROUNDDOWN(J11,-3))))</f>
        <v>5000</v>
      </c>
      <c r="K16" s="4" t="s">
        <v>4</v>
      </c>
      <c r="L16" s="31">
        <f>H16+J16</f>
        <v>8000</v>
      </c>
      <c r="M16" s="44"/>
      <c r="N16" s="54"/>
      <c r="O16" s="54"/>
      <c r="P16" s="56"/>
    </row>
    <row r="17" spans="1:16" ht="18.75" customHeight="1">
      <c r="A17" s="56"/>
      <c r="B17" s="65"/>
      <c r="C17" s="54" t="s">
        <v>9</v>
      </c>
      <c r="D17" s="54"/>
      <c r="E17" s="54"/>
      <c r="F17" s="54"/>
      <c r="G17" s="54"/>
      <c r="H17" s="3">
        <f>IF(H9="はい",IF(ISBLANK(H12),0,ROUNDUP(H12,-2)),IF(ISBLANK(H12),0,ROUNDUP(H12,-3)))</f>
        <v>0</v>
      </c>
      <c r="I17" s="23" t="s">
        <v>4</v>
      </c>
      <c r="J17" s="30">
        <f>IF(H9="はい",IF(ISBLANK(J12),0,ROUNDUP(J12,-2)),IF(ISBLANK(J12),0,ROUNDUP(J12,-3)))</f>
        <v>0</v>
      </c>
      <c r="K17" s="28" t="s">
        <v>4</v>
      </c>
      <c r="L17" s="31">
        <f>H17+J17</f>
        <v>0</v>
      </c>
      <c r="M17" s="44"/>
      <c r="N17" s="54"/>
      <c r="O17" s="54"/>
      <c r="P17" s="56"/>
    </row>
    <row r="18" spans="1:16" ht="18.75" customHeight="1">
      <c r="A18" s="56"/>
      <c r="B18" s="65"/>
      <c r="C18" s="54" t="s">
        <v>10</v>
      </c>
      <c r="D18" s="54"/>
      <c r="E18" s="54"/>
      <c r="F18" s="54"/>
      <c r="G18" s="54"/>
      <c r="H18" s="3">
        <f>IF(H9="はい",IF(ISBLANK(H13),0,ROUNDUP(H13,-2)),IF(ISBLANK(H13),0,ROUNDUP(H13,-3)))</f>
        <v>0</v>
      </c>
      <c r="I18" s="23" t="s">
        <v>4</v>
      </c>
      <c r="J18" s="3">
        <f>IF(H9="はい",IF(ISBLANK(J13),0,ROUNDUP(J13,-2)),IF(ISBLANK(J13),0,ROUNDUP(J13,-3)))</f>
        <v>0</v>
      </c>
      <c r="K18" s="4" t="s">
        <v>4</v>
      </c>
      <c r="L18" s="31">
        <f>H18+J18</f>
        <v>0</v>
      </c>
      <c r="M18" s="44"/>
      <c r="N18" s="54"/>
      <c r="O18" s="54"/>
      <c r="P18" s="56"/>
    </row>
    <row r="19" spans="1:16" ht="18.75" customHeight="1">
      <c r="A19" s="56"/>
      <c r="B19" s="65"/>
      <c r="C19" s="54" t="s">
        <v>11</v>
      </c>
      <c r="D19" s="54"/>
      <c r="E19" s="54"/>
      <c r="F19" s="54"/>
      <c r="G19" s="54"/>
      <c r="H19" s="3">
        <f>IF(IF(ISBLANK(H14),0,100000+45000*(H14-1))=55000,0,IF(ISBLANK(H14),0,100000+45000*(H14-1)))</f>
        <v>190000</v>
      </c>
      <c r="I19" s="23" t="s">
        <v>4</v>
      </c>
      <c r="J19" s="30"/>
      <c r="K19" s="28"/>
      <c r="L19" s="31">
        <f>H19+J19</f>
        <v>190000</v>
      </c>
      <c r="M19" s="44" t="s">
        <v>26</v>
      </c>
      <c r="N19" s="54"/>
      <c r="O19" s="54"/>
      <c r="P19" s="56"/>
    </row>
    <row r="20" spans="1:16" ht="18.75" customHeight="1">
      <c r="A20" s="56"/>
      <c r="B20" s="65"/>
      <c r="C20" s="54" t="s">
        <v>37</v>
      </c>
      <c r="D20" s="54"/>
      <c r="E20" s="54"/>
      <c r="F20" s="54"/>
      <c r="G20" s="54"/>
      <c r="H20" s="3">
        <f>IF(H9="はい",IF(H10="",0,IF(H19=0,ROUNDUP((H15-(H16+H17+H18+H19))*0.2,-2),IF((H15-(H16+H17+H18+H19))*0.2&lt;=H19*2,IF(H15-(H16+H17+H18+H19)&lt;0,0,ROUNDUP((H15-(H16+H17+H18+H19))*0.2,-2)),ROUNDUP(H19*2,-2)))),IF(H10="",0,IF(H19=0,ROUNDUP((H15-(H16+H17+H18+H19))*0.2,-3),IF((H15-(H16+H17+H18+H19))*0.2&lt;=H19*2,IF(H15-(H16+H17+H18+H19)&lt;0,0,ROUNDUP((H15-(H16+H17+H18+H19))*0.2,-3)),ROUNDUP(H19*2,-3)))))</f>
        <v>0</v>
      </c>
      <c r="I20" s="23" t="s">
        <v>4</v>
      </c>
      <c r="J20" s="3">
        <f>IF(L20-H20&lt;0,0,L20-H20)</f>
        <v>8000</v>
      </c>
      <c r="K20" s="4" t="s">
        <v>4</v>
      </c>
      <c r="L20" s="4">
        <f>IF(H9="はい",IF(J10="",0,IF(L19=0,ROUNDUP((L15-(L16+L17+L18+L19))*0.2,-2),IF((L15-(L16+L17+L18+L19))*0.2&lt;=L19*2,IF(L15-(L16+L17+L18+L19)&lt;0,0,ROUNDUP((L15-(L16+L17+L18+L19))*0.2,-2)),ROUNDUP(L19*2,-2)))),IF(J10="",0,IF(L19=0,ROUNDUP((L15-(L16+L17+L18+L19))*0.2,-3),IF((L15-(L16+L17+L18+L19))*0.2&lt;=L19*2,IF(L15-(L16+L17+L18+L19)&lt;0,0,ROUNDUP((L15-(L16+L17+L18+L19))*0.2,-3)),ROUNDUP(L19*2,-3)))))</f>
        <v>8000</v>
      </c>
      <c r="M20" s="44"/>
      <c r="N20" s="54"/>
      <c r="O20" s="54"/>
      <c r="P20" s="56"/>
    </row>
    <row r="21" spans="1:16" ht="18.75" customHeight="1">
      <c r="A21" s="56"/>
      <c r="B21" s="5"/>
      <c r="C21" s="63" t="s">
        <v>12</v>
      </c>
      <c r="D21" s="63"/>
      <c r="E21" s="63"/>
      <c r="F21" s="63"/>
      <c r="G21" s="64"/>
      <c r="H21" s="6">
        <f>IF(H20&lt;0,H16+H17+H18+H19+H20*0,H16+H17+H18+H19+H20)</f>
        <v>193000</v>
      </c>
      <c r="I21" s="24" t="s">
        <v>4</v>
      </c>
      <c r="J21" s="30">
        <f>J16+J17+J18+J20</f>
        <v>13000</v>
      </c>
      <c r="K21" s="28" t="s">
        <v>4</v>
      </c>
      <c r="L21" s="34">
        <f>L16+L17+L18+L19+L20</f>
        <v>206000</v>
      </c>
      <c r="M21" s="64"/>
      <c r="N21" s="69"/>
      <c r="O21" s="69"/>
      <c r="P21" s="56"/>
    </row>
    <row r="22" spans="1:16" ht="18.75" customHeight="1" thickBot="1">
      <c r="A22" s="56"/>
      <c r="B22" s="5"/>
      <c r="C22" s="42" t="s">
        <v>27</v>
      </c>
      <c r="D22" s="43"/>
      <c r="E22" s="43"/>
      <c r="F22" s="43"/>
      <c r="G22" s="44"/>
      <c r="H22" s="36"/>
      <c r="I22" s="37"/>
      <c r="J22" s="36">
        <f>IF(H21-H15&lt;0,,H21-H15)</f>
        <v>43000</v>
      </c>
      <c r="K22" s="38" t="s">
        <v>4</v>
      </c>
      <c r="L22" s="33"/>
      <c r="M22" s="57"/>
      <c r="N22" s="58"/>
      <c r="O22" s="59"/>
      <c r="P22" s="56"/>
    </row>
    <row r="23" spans="1:16" ht="27" customHeight="1" thickBot="1" thickTop="1">
      <c r="A23" s="56"/>
      <c r="B23" s="8"/>
      <c r="C23" s="66" t="s">
        <v>13</v>
      </c>
      <c r="D23" s="66"/>
      <c r="E23" s="66"/>
      <c r="F23" s="66"/>
      <c r="G23" s="66"/>
      <c r="H23" s="9">
        <f>IF(IF(H21=0,0,H15-H21)&lt;0,0,IF(H21=0,0,H15-H21))</f>
        <v>0</v>
      </c>
      <c r="I23" s="29" t="s">
        <v>4</v>
      </c>
      <c r="J23" s="39">
        <f>IF(J15-(H21-H15)-J21-H23&gt;0,J15-(H21-H15)-J21-H23,0)</f>
        <v>30000</v>
      </c>
      <c r="K23" s="10" t="s">
        <v>4</v>
      </c>
      <c r="L23" s="32">
        <f>L15-L21</f>
        <v>30000</v>
      </c>
      <c r="M23" s="70"/>
      <c r="N23" s="71"/>
      <c r="O23" s="71"/>
      <c r="P23" s="56"/>
    </row>
    <row r="24" spans="1:16" ht="70.5" customHeight="1" thickTop="1">
      <c r="A24" s="56"/>
      <c r="B24" s="68" t="s">
        <v>36</v>
      </c>
      <c r="C24" s="55"/>
      <c r="D24" s="55"/>
      <c r="E24" s="55"/>
      <c r="F24" s="55"/>
      <c r="G24" s="55"/>
      <c r="H24" s="55"/>
      <c r="I24" s="55"/>
      <c r="J24" s="55"/>
      <c r="K24" s="55"/>
      <c r="L24" s="55"/>
      <c r="M24" s="55"/>
      <c r="N24" s="55"/>
      <c r="O24" s="55"/>
      <c r="P24" s="56"/>
    </row>
    <row r="25" spans="1:16" ht="27" customHeight="1">
      <c r="A25" s="14" t="s">
        <v>28</v>
      </c>
      <c r="B25" s="14"/>
      <c r="C25" s="15"/>
      <c r="D25" s="15"/>
      <c r="E25" s="15"/>
      <c r="F25" s="15"/>
      <c r="G25" s="15"/>
      <c r="H25" s="15"/>
      <c r="I25" s="15"/>
      <c r="J25" s="15"/>
      <c r="K25" s="15"/>
      <c r="L25" s="15"/>
      <c r="M25" s="15"/>
      <c r="N25" s="15"/>
      <c r="O25" s="15"/>
      <c r="P25" s="15"/>
    </row>
    <row r="26" spans="1:16" ht="33.75" customHeight="1">
      <c r="A26" s="55"/>
      <c r="B26" s="55"/>
      <c r="C26" s="55"/>
      <c r="D26" s="55"/>
      <c r="E26" s="55"/>
      <c r="F26" s="55"/>
      <c r="G26" s="55"/>
      <c r="H26" s="55"/>
      <c r="I26" s="55"/>
      <c r="J26" s="55"/>
      <c r="K26" s="55"/>
      <c r="L26" s="55"/>
      <c r="M26" s="55"/>
      <c r="N26" s="55"/>
      <c r="O26" s="55"/>
      <c r="P26" s="55"/>
    </row>
  </sheetData>
  <sheetProtection/>
  <protectedRanges>
    <protectedRange sqref="J8:J13" name="範囲2"/>
    <protectedRange sqref="H9:H14" name="範囲1"/>
  </protectedRanges>
  <mergeCells count="53">
    <mergeCell ref="A1:H1"/>
    <mergeCell ref="B4:G7"/>
    <mergeCell ref="H5:I5"/>
    <mergeCell ref="H6:I6"/>
    <mergeCell ref="H7:I7"/>
    <mergeCell ref="I1:O3"/>
    <mergeCell ref="M4:O7"/>
    <mergeCell ref="M20:O20"/>
    <mergeCell ref="M21:O21"/>
    <mergeCell ref="M23:O23"/>
    <mergeCell ref="J5:K5"/>
    <mergeCell ref="J6:K6"/>
    <mergeCell ref="J7:K7"/>
    <mergeCell ref="C16:G16"/>
    <mergeCell ref="C17:G17"/>
    <mergeCell ref="C18:G18"/>
    <mergeCell ref="B24:O24"/>
    <mergeCell ref="C23:G23"/>
    <mergeCell ref="M15:O15"/>
    <mergeCell ref="M16:O16"/>
    <mergeCell ref="M17:O17"/>
    <mergeCell ref="M18:O18"/>
    <mergeCell ref="M19:O19"/>
    <mergeCell ref="M22:O22"/>
    <mergeCell ref="M10:O10"/>
    <mergeCell ref="M11:O11"/>
    <mergeCell ref="M12:O12"/>
    <mergeCell ref="M13:O13"/>
    <mergeCell ref="B9:B14"/>
    <mergeCell ref="C9:G9"/>
    <mergeCell ref="C19:G19"/>
    <mergeCell ref="C20:G20"/>
    <mergeCell ref="C21:G21"/>
    <mergeCell ref="M9:O9"/>
    <mergeCell ref="H8:I8"/>
    <mergeCell ref="M14:O14"/>
    <mergeCell ref="A26:P26"/>
    <mergeCell ref="A8:A24"/>
    <mergeCell ref="P8:P24"/>
    <mergeCell ref="C10:G10"/>
    <mergeCell ref="C11:G11"/>
    <mergeCell ref="C12:G12"/>
    <mergeCell ref="C13:G13"/>
    <mergeCell ref="C22:G22"/>
    <mergeCell ref="L4:L8"/>
    <mergeCell ref="H4:I4"/>
    <mergeCell ref="J4:K4"/>
    <mergeCell ref="J8:K8"/>
    <mergeCell ref="J9:K9"/>
    <mergeCell ref="C14:G14"/>
    <mergeCell ref="B8:G8"/>
    <mergeCell ref="B16:B20"/>
    <mergeCell ref="C15:G15"/>
  </mergeCells>
  <dataValidations count="1">
    <dataValidation type="list" allowBlank="1" showInputMessage="1" showErrorMessage="1" sqref="H9">
      <formula1>$Q$2:$Q$3</formula1>
    </dataValidation>
  </dataValidations>
  <printOptions/>
  <pageMargins left="0.75" right="0.75" top="1.51" bottom="1" header="0.512" footer="0.512"/>
  <pageSetup horizontalDpi="600" verticalDpi="600" orientation="landscape" paperSize="8" scale="133" r:id="rId2"/>
  <headerFooter alignWithMargins="0">
    <oddHeader>&amp;C&amp;"ＪＳゴシック,太字"&amp;16
給与差押金額計算書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郡山市役所</dc:creator>
  <cp:keywords/>
  <dc:description/>
  <cp:lastModifiedBy>坂本　孝</cp:lastModifiedBy>
  <cp:lastPrinted>2014-04-09T06:31:17Z</cp:lastPrinted>
  <dcterms:created xsi:type="dcterms:W3CDTF">2012-12-08T00:04:09Z</dcterms:created>
  <dcterms:modified xsi:type="dcterms:W3CDTF">2019-07-31T06:01:34Z</dcterms:modified>
  <cp:category/>
  <cp:version/>
  <cp:contentType/>
  <cp:contentStatus/>
</cp:coreProperties>
</file>